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010" tabRatio="781" activeTab="0"/>
  </bookViews>
  <sheets>
    <sheet name="Blad1" sheetId="1" r:id="rId1"/>
    <sheet name="IRMM'15" sheetId="2" r:id="rId2"/>
    <sheet name="Zilvermeer10K" sheetId="3" r:id="rId3"/>
    <sheet name="Zilvermeer5K" sheetId="4" r:id="rId4"/>
    <sheet name="Hasselt'15" sheetId="5" r:id="rId5"/>
    <sheet name="Veldhoven'15" sheetId="6" r:id="rId6"/>
    <sheet name="Gielsbos'15" sheetId="7" r:id="rId7"/>
    <sheet name="Classic'15" sheetId="8" r:id="rId8"/>
    <sheet name="Geel'15" sheetId="9" r:id="rId9"/>
    <sheet name="Ramsel'15" sheetId="10" r:id="rId10"/>
    <sheet name="Dessel'15" sheetId="11" r:id="rId11"/>
    <sheet name="Lieshout'15" sheetId="12" r:id="rId12"/>
    <sheet name="Kiewit'15" sheetId="13" r:id="rId13"/>
    <sheet name="Rozenberg'15" sheetId="14" r:id="rId14"/>
    <sheet name="Sluis'15" sheetId="15" r:id="rId15"/>
    <sheet name="Hapert'15" sheetId="16" r:id="rId16"/>
    <sheet name="Galbergen'15" sheetId="17" r:id="rId17"/>
    <sheet name="Nuclea'15" sheetId="18" r:id="rId18"/>
  </sheets>
  <externalReferences>
    <externalReference r:id="rId21"/>
  </externalReferences>
  <definedNames>
    <definedName name="_xlnm.Print_Area" localSheetId="0">'Blad1'!$A$1:$H$56</definedName>
    <definedName name="_xlnm.Print_Area" localSheetId="10">'Dessel''15'!$A$1:$I$60</definedName>
    <definedName name="_xlnm.Print_Area" localSheetId="16">'Galbergen''15'!#REF!</definedName>
    <definedName name="_xlnm.Print_Area" localSheetId="8">'Geel''15'!$A$1:$I$29</definedName>
    <definedName name="_xlnm.Print_Area" localSheetId="15">'Hapert''15'!$A$1:$I$18</definedName>
    <definedName name="_xlnm.Print_Area" localSheetId="1">'IRMM''15'!$A$1:$I$44</definedName>
    <definedName name="_xlnm.Print_Area" localSheetId="12">'Kiewit''15'!$A$1:$I$25</definedName>
    <definedName name="_xlnm.Print_Area" localSheetId="11">'Lieshout''15'!$A$1:$I$46</definedName>
    <definedName name="_xlnm.Print_Area" localSheetId="17">'Nuclea''15'!$A$1:$J$28</definedName>
    <definedName name="_xlnm.Print_Area" localSheetId="9">'Ramsel''15'!$A$1:$I$39</definedName>
    <definedName name="_xlnm.Print_Area" localSheetId="13">'Rozenberg''15'!$A$1:$I$60</definedName>
    <definedName name="_xlnm.Print_Area" localSheetId="14">'Sluis''15'!$A$1:$M$68</definedName>
    <definedName name="_xlnm.Print_Area" localSheetId="5">'Veldhoven''15'!$A$1:$I$53</definedName>
    <definedName name="_xlnm.Print_Titles" localSheetId="10">'Dessel''15'!$1:$3</definedName>
    <definedName name="_xlnm.Print_Titles" localSheetId="8">'Geel''15'!$1:$3</definedName>
    <definedName name="_xlnm.Print_Titles" localSheetId="15">'Hapert''15'!$1:$3</definedName>
    <definedName name="_xlnm.Print_Titles" localSheetId="12">'Kiewit''15'!$1:$3</definedName>
    <definedName name="_xlnm.Print_Titles" localSheetId="11">'Lieshout''15'!$1:$3</definedName>
    <definedName name="_xlnm.Print_Titles" localSheetId="9">'Ramsel''15'!$1:$3</definedName>
    <definedName name="_xlnm.Print_Titles" localSheetId="13">'Rozenberg''15'!$1:$3</definedName>
    <definedName name="_xlnm.Print_Titles" localSheetId="14">'Sluis''15'!$1:$3</definedName>
    <definedName name="_xlnm.Print_Titles" localSheetId="5">'Veldhoven''15'!$1:$4</definedName>
  </definedNames>
  <calcPr fullCalcOnLoad="1"/>
</workbook>
</file>

<file path=xl/comments6.xml><?xml version="1.0" encoding="utf-8"?>
<comments xmlns="http://schemas.openxmlformats.org/spreadsheetml/2006/main">
  <authors>
    <author>Richard</author>
  </authors>
  <commentList>
    <comment ref="A9" authorId="0">
      <text>
        <r>
          <rPr>
            <b/>
            <sz val="9"/>
            <rFont val="Tahoma"/>
            <family val="2"/>
          </rPr>
          <t>Richard:</t>
        </r>
        <r>
          <rPr>
            <sz val="9"/>
            <rFont val="Tahoma"/>
            <family val="2"/>
          </rPr>
          <t xml:space="preserve">
4de Vrouw
</t>
        </r>
      </text>
    </comment>
    <comment ref="A27" authorId="0">
      <text>
        <r>
          <rPr>
            <b/>
            <sz val="9"/>
            <rFont val="Tahoma"/>
            <family val="2"/>
          </rPr>
          <t>Richard:</t>
        </r>
        <r>
          <rPr>
            <sz val="9"/>
            <rFont val="Tahoma"/>
            <family val="2"/>
          </rPr>
          <t xml:space="preserve">
7de Vrouw
</t>
        </r>
      </text>
    </comment>
    <comment ref="A23" authorId="0">
      <text>
        <r>
          <rPr>
            <b/>
            <sz val="9"/>
            <rFont val="Tahoma"/>
            <family val="2"/>
          </rPr>
          <t>Richard:</t>
        </r>
        <r>
          <rPr>
            <sz val="9"/>
            <rFont val="Tahoma"/>
            <family val="2"/>
          </rPr>
          <t xml:space="preserve">
5de Msen
</t>
        </r>
      </text>
    </comment>
  </commentList>
</comments>
</file>

<file path=xl/sharedStrings.xml><?xml version="1.0" encoding="utf-8"?>
<sst xmlns="http://schemas.openxmlformats.org/spreadsheetml/2006/main" count="3583" uniqueCount="1121">
  <si>
    <t>AFSTAND:</t>
  </si>
  <si>
    <t>km</t>
  </si>
  <si>
    <t>PLTS</t>
  </si>
  <si>
    <t>#</t>
  </si>
  <si>
    <t>VOORNAAM</t>
  </si>
  <si>
    <t>NAAM</t>
  </si>
  <si>
    <t>TIJD</t>
  </si>
  <si>
    <t>Km/u</t>
  </si>
  <si>
    <t>Min/Km</t>
  </si>
  <si>
    <t>Eddy</t>
  </si>
  <si>
    <t>Jan</t>
  </si>
  <si>
    <t>Peter</t>
  </si>
  <si>
    <t>Walter</t>
  </si>
  <si>
    <t>Richard</t>
  </si>
  <si>
    <t>François</t>
  </si>
  <si>
    <t>Marcel</t>
  </si>
  <si>
    <t>Huguette</t>
  </si>
  <si>
    <t>Michel</t>
  </si>
  <si>
    <t>Marc</t>
  </si>
  <si>
    <t>Nadine</t>
  </si>
  <si>
    <t>Marina</t>
  </si>
  <si>
    <t>Peggy</t>
  </si>
  <si>
    <t>Liesbeth</t>
  </si>
  <si>
    <t>Willy</t>
  </si>
  <si>
    <t>Geert</t>
  </si>
  <si>
    <t>Luc</t>
  </si>
  <si>
    <t>Griet</t>
  </si>
  <si>
    <t>Kim</t>
  </si>
  <si>
    <t>Naam</t>
  </si>
  <si>
    <t>Tijd</t>
  </si>
  <si>
    <t>VMOL</t>
  </si>
  <si>
    <t>Ieke</t>
  </si>
  <si>
    <t>David</t>
  </si>
  <si>
    <t>Marleen</t>
  </si>
  <si>
    <t>Annemie</t>
  </si>
  <si>
    <t>Ria</t>
  </si>
  <si>
    <t>Alfons</t>
  </si>
  <si>
    <t>Werner</t>
  </si>
  <si>
    <t>Ben</t>
  </si>
  <si>
    <t>Min/km</t>
  </si>
  <si>
    <t>May</t>
  </si>
  <si>
    <t>Mieke</t>
  </si>
  <si>
    <t>Peeters</t>
  </si>
  <si>
    <t>Moons</t>
  </si>
  <si>
    <t>Vabco</t>
  </si>
  <si>
    <t>Eyckmans</t>
  </si>
  <si>
    <t>Luypaerts</t>
  </si>
  <si>
    <t>Mol</t>
  </si>
  <si>
    <t>50° Nuclea Cross</t>
  </si>
  <si>
    <t>Wim</t>
  </si>
  <si>
    <t>Babs</t>
  </si>
  <si>
    <t>Rudy</t>
  </si>
  <si>
    <t>Heidi</t>
  </si>
  <si>
    <t>Sonja</t>
  </si>
  <si>
    <t>Tina</t>
  </si>
  <si>
    <t>Erik</t>
  </si>
  <si>
    <t>Nicole</t>
  </si>
  <si>
    <t>Rob</t>
  </si>
  <si>
    <t>Roger</t>
  </si>
  <si>
    <t>Herman</t>
  </si>
  <si>
    <t>Koen</t>
  </si>
  <si>
    <t>Clem</t>
  </si>
  <si>
    <t>Waumans</t>
  </si>
  <si>
    <t>Huysmans</t>
  </si>
  <si>
    <t>Van Gompel</t>
  </si>
  <si>
    <t>Geukens</t>
  </si>
  <si>
    <t>Vos</t>
  </si>
  <si>
    <t>Bakelants</t>
  </si>
  <si>
    <t>Tormans</t>
  </si>
  <si>
    <t>Bron</t>
  </si>
  <si>
    <t>Mariën</t>
  </si>
  <si>
    <t>Vanhoof</t>
  </si>
  <si>
    <t>Geypen</t>
  </si>
  <si>
    <t>Curinckx</t>
  </si>
  <si>
    <t>Willekens</t>
  </si>
  <si>
    <t>Oeyen</t>
  </si>
  <si>
    <t>Verstraelen</t>
  </si>
  <si>
    <t>Stefaan</t>
  </si>
  <si>
    <t>Cools</t>
  </si>
  <si>
    <t>Bjorn</t>
  </si>
  <si>
    <t>Dennis</t>
  </si>
  <si>
    <t>Frank</t>
  </si>
  <si>
    <t>Mangelschots</t>
  </si>
  <si>
    <t>Vanlommel</t>
  </si>
  <si>
    <t>Jansen</t>
  </si>
  <si>
    <t>Lenaerts</t>
  </si>
  <si>
    <t>Morren</t>
  </si>
  <si>
    <t>Bochmans</t>
  </si>
  <si>
    <t>Joos</t>
  </si>
  <si>
    <t>Boons</t>
  </si>
  <si>
    <t>Janssens</t>
  </si>
  <si>
    <t>Zwinstedenloop 2015</t>
  </si>
  <si>
    <t>Carine</t>
  </si>
  <si>
    <t>De Vissscher</t>
  </si>
  <si>
    <t>Geenen</t>
  </si>
  <si>
    <t>Helsen</t>
  </si>
  <si>
    <t xml:space="preserve">Eddy </t>
  </si>
  <si>
    <t>Rijken</t>
  </si>
  <si>
    <t>Van Craenendonck</t>
  </si>
  <si>
    <t>Vervecken</t>
  </si>
  <si>
    <t>dns</t>
  </si>
  <si>
    <t>Trouwen</t>
  </si>
  <si>
    <t>Cuyvers</t>
  </si>
  <si>
    <t>An</t>
  </si>
  <si>
    <t>De Grave</t>
  </si>
  <si>
    <t>Dirckx</t>
  </si>
  <si>
    <t>Van Waes</t>
  </si>
  <si>
    <t>Verdonck</t>
  </si>
  <si>
    <t>Beerten</t>
  </si>
  <si>
    <t>Bogaerts</t>
  </si>
  <si>
    <t>Deliën</t>
  </si>
  <si>
    <t>Heylen</t>
  </si>
  <si>
    <t>Dirk</t>
  </si>
  <si>
    <t>Luyten</t>
  </si>
  <si>
    <t>Mertens</t>
  </si>
  <si>
    <t>Chris</t>
  </si>
  <si>
    <t>Van Decraen</t>
  </si>
  <si>
    <t>Dave</t>
  </si>
  <si>
    <t>Van Duppen</t>
  </si>
  <si>
    <t>Leo</t>
  </si>
  <si>
    <t>Verbeeck</t>
  </si>
  <si>
    <t>Van der Auwera</t>
  </si>
  <si>
    <t>Van Diest</t>
  </si>
  <si>
    <t>---</t>
  </si>
  <si>
    <t>8° Dame</t>
  </si>
  <si>
    <t>(303 finishers)</t>
  </si>
  <si>
    <t>48 deelnemers van Vabco Mol, nu nog afwachten of we tot de grootste groep behoorden? In de halve marathon zeker al wel …</t>
  </si>
  <si>
    <t>5° GALBERGENCROSS  - 07/02/2015</t>
  </si>
  <si>
    <t xml:space="preserve">De twee nieuwelingen nemen direct de kop </t>
  </si>
  <si>
    <t>(646 finishers)</t>
  </si>
  <si>
    <t>Kempenrun Hapert</t>
  </si>
  <si>
    <t>Binnemans</t>
  </si>
  <si>
    <t>Melis</t>
  </si>
  <si>
    <t>Wannes</t>
  </si>
  <si>
    <t>Hendrickx</t>
  </si>
  <si>
    <t>(223 finishers)</t>
  </si>
  <si>
    <t>Tijd op exact 10 km</t>
  </si>
  <si>
    <t>pr</t>
  </si>
  <si>
    <t>Plaats</t>
  </si>
  <si>
    <t>Nummer</t>
  </si>
  <si>
    <t>Kat</t>
  </si>
  <si>
    <t>Afst</t>
  </si>
  <si>
    <t>Club</t>
  </si>
  <si>
    <t>Smets Leo</t>
  </si>
  <si>
    <t>V2</t>
  </si>
  <si>
    <t>SCK</t>
  </si>
  <si>
    <t>Vanhoof Eddy</t>
  </si>
  <si>
    <t>Janssen Pepijn</t>
  </si>
  <si>
    <t>V1</t>
  </si>
  <si>
    <t>De Ron Gunther</t>
  </si>
  <si>
    <t>Van Genechten Benny</t>
  </si>
  <si>
    <t>S</t>
  </si>
  <si>
    <t>Reymen Tommy</t>
  </si>
  <si>
    <t>Slegers Peter</t>
  </si>
  <si>
    <t>Ruelens Peter</t>
  </si>
  <si>
    <t>Mariën Guy</t>
  </si>
  <si>
    <t>Van Hoeck Arne</t>
  </si>
  <si>
    <t>Convens Peter</t>
  </si>
  <si>
    <t>Huysmans Koen</t>
  </si>
  <si>
    <t>Stevens Carlo</t>
  </si>
  <si>
    <t>Eyckmans Nadine</t>
  </si>
  <si>
    <t>D</t>
  </si>
  <si>
    <t>De Greef Gertjan</t>
  </si>
  <si>
    <t>Kestens Vikram</t>
  </si>
  <si>
    <t>IRMM</t>
  </si>
  <si>
    <t>Waumans Ben</t>
  </si>
  <si>
    <t>K</t>
  </si>
  <si>
    <t>Van Puymbroek Dirk</t>
  </si>
  <si>
    <t>V3</t>
  </si>
  <si>
    <t>CACE</t>
  </si>
  <si>
    <t>Luypaerts Michel</t>
  </si>
  <si>
    <t>Monsieurs Pieter</t>
  </si>
  <si>
    <t>Van den Eynde Marcel</t>
  </si>
  <si>
    <t>FBFC</t>
  </si>
  <si>
    <t>Postigo Sanchez Miguel</t>
  </si>
  <si>
    <t>Huysmans Willy</t>
  </si>
  <si>
    <t>Broeckx Peter</t>
  </si>
  <si>
    <t>Verstrepen Diane</t>
  </si>
  <si>
    <t>Bastiaensen Eric</t>
  </si>
  <si>
    <t>Van Gompel Jan</t>
  </si>
  <si>
    <t>Deliën Willy</t>
  </si>
  <si>
    <t>Verbijlen Gust</t>
  </si>
  <si>
    <t>Berghmans Wim</t>
  </si>
  <si>
    <t>Verheyen Luc</t>
  </si>
  <si>
    <t>Verstricht Jan</t>
  </si>
  <si>
    <t>Willems Leen</t>
  </si>
  <si>
    <t>Curinckx Nicole</t>
  </si>
  <si>
    <t>Vets Jef</t>
  </si>
  <si>
    <t>IND</t>
  </si>
  <si>
    <t>Vos Griet</t>
  </si>
  <si>
    <t>Geukens Peggy</t>
  </si>
  <si>
    <t>Mol Marcel</t>
  </si>
  <si>
    <t>Moons Herwig</t>
  </si>
  <si>
    <t>Peeraer Inge</t>
  </si>
  <si>
    <t>Vanlommel François</t>
  </si>
  <si>
    <t>Mangelschots  Fernand</t>
  </si>
  <si>
    <t>Boeckx Kathleen</t>
  </si>
  <si>
    <t>Aertsen Marcel</t>
  </si>
  <si>
    <t>Imschoot Bie</t>
  </si>
  <si>
    <t>Wouters Jozef</t>
  </si>
  <si>
    <t>Peeters Leo</t>
  </si>
  <si>
    <t>Keyenberg Katrien</t>
  </si>
  <si>
    <t>Broeckx Hanne</t>
  </si>
  <si>
    <t>Swartenbroeck Lut</t>
  </si>
  <si>
    <t>Belmans François</t>
  </si>
  <si>
    <t>INDIV</t>
  </si>
  <si>
    <t>Bogaerts August</t>
  </si>
  <si>
    <t>Boeckx Renaat</t>
  </si>
  <si>
    <t>Roeymans Nele</t>
  </si>
  <si>
    <t>Maes Marleen</t>
  </si>
  <si>
    <t>Hannes Juliette</t>
  </si>
  <si>
    <t>Moons Huguette</t>
  </si>
  <si>
    <t>Vanhoof Jean</t>
  </si>
  <si>
    <t>V4</t>
  </si>
  <si>
    <t>Vercaigne Mette</t>
  </si>
  <si>
    <t>Bruyndonckx Ilse</t>
  </si>
  <si>
    <t>Ind</t>
  </si>
  <si>
    <t>Fontenelle Jean-François</t>
  </si>
  <si>
    <t>KAD</t>
  </si>
  <si>
    <t>(72 wedstrijdlopers) + 1763 recreanten</t>
  </si>
  <si>
    <t>eerste halve M</t>
  </si>
  <si>
    <t>PR?</t>
  </si>
  <si>
    <t>eerste HM</t>
  </si>
  <si>
    <t>PR ?</t>
  </si>
  <si>
    <t>PR</t>
  </si>
  <si>
    <t>Midwinterjogging Kiewit-Hasselt</t>
  </si>
  <si>
    <t>Davy</t>
  </si>
  <si>
    <t>Verboven</t>
  </si>
  <si>
    <t>Armand</t>
  </si>
  <si>
    <t>Samuel</t>
  </si>
  <si>
    <t>Palma</t>
  </si>
  <si>
    <t>Monique</t>
  </si>
  <si>
    <t>Vriends</t>
  </si>
  <si>
    <t>Leen</t>
  </si>
  <si>
    <t>Van den Acker</t>
  </si>
  <si>
    <t>(93 finishers)</t>
  </si>
  <si>
    <t>(259 finishers)</t>
  </si>
  <si>
    <t>Gunther</t>
  </si>
  <si>
    <t>De Ron</t>
  </si>
  <si>
    <t>Ruelens</t>
  </si>
  <si>
    <t>Benny</t>
  </si>
  <si>
    <t>Van Genechten</t>
  </si>
  <si>
    <t>Karin</t>
  </si>
  <si>
    <t>Meeusen</t>
  </si>
  <si>
    <t>Segers</t>
  </si>
  <si>
    <t>Broeckx</t>
  </si>
  <si>
    <t>Magda</t>
  </si>
  <si>
    <t>Ennekens</t>
  </si>
  <si>
    <t>DNF</t>
  </si>
  <si>
    <t>(50 finishers)</t>
  </si>
  <si>
    <t>Yanna</t>
  </si>
  <si>
    <t>Mette</t>
  </si>
  <si>
    <t>Vercaigne</t>
  </si>
  <si>
    <t>Kris</t>
  </si>
  <si>
    <t>Hanne</t>
  </si>
  <si>
    <t>Brooklyn</t>
  </si>
  <si>
    <t>Deckx</t>
  </si>
  <si>
    <t>(15 finishers)</t>
  </si>
  <si>
    <t>Wouter</t>
  </si>
  <si>
    <t>Hus</t>
  </si>
  <si>
    <t>Jeroen</t>
  </si>
  <si>
    <t>Ruben</t>
  </si>
  <si>
    <t>Bourgeois</t>
  </si>
  <si>
    <t>Inne</t>
  </si>
  <si>
    <t>Meeus</t>
  </si>
  <si>
    <t>Jozef</t>
  </si>
  <si>
    <t>Van de Reijd</t>
  </si>
  <si>
    <t>Yinthe</t>
  </si>
  <si>
    <t>Demeulemeester</t>
  </si>
  <si>
    <t>Philip</t>
  </si>
  <si>
    <t>Seppe</t>
  </si>
  <si>
    <t>Horemans</t>
  </si>
  <si>
    <t>Elke</t>
  </si>
  <si>
    <t>Eric</t>
  </si>
  <si>
    <t>Hantson</t>
  </si>
  <si>
    <t>(41 finishers)</t>
  </si>
  <si>
    <t>Karel</t>
  </si>
  <si>
    <t>Teunkens</t>
  </si>
  <si>
    <t>Tinne</t>
  </si>
  <si>
    <t>Jochen</t>
  </si>
  <si>
    <t>Derdin</t>
  </si>
  <si>
    <t>(26 finishers)</t>
  </si>
  <si>
    <t>Juliette</t>
  </si>
  <si>
    <t>Hannes</t>
  </si>
  <si>
    <t>Jef</t>
  </si>
  <si>
    <t>Convens</t>
  </si>
  <si>
    <t>Youri</t>
  </si>
  <si>
    <t>Christophe</t>
  </si>
  <si>
    <t>Vaningelgem</t>
  </si>
  <si>
    <t>Staf</t>
  </si>
  <si>
    <t>Wielockx</t>
  </si>
  <si>
    <t>Caers</t>
  </si>
  <si>
    <t>Stefan</t>
  </si>
  <si>
    <t>Geuens</t>
  </si>
  <si>
    <t>(55 finishers)</t>
  </si>
  <si>
    <t>deelnemers in totaal</t>
  </si>
  <si>
    <t>Rozenbergjogging Mol</t>
  </si>
  <si>
    <t>Oranjeloop Lieshout (Ndl)</t>
  </si>
  <si>
    <t>(67 finishers)</t>
  </si>
  <si>
    <t>in CAT</t>
  </si>
  <si>
    <t>Ilse</t>
  </si>
  <si>
    <t>Geboers</t>
  </si>
  <si>
    <t>Linda</t>
  </si>
  <si>
    <t>Geyskens</t>
  </si>
  <si>
    <t>Evy</t>
  </si>
  <si>
    <t>Pauwels</t>
  </si>
  <si>
    <t>Ronny</t>
  </si>
  <si>
    <t>Kwanten</t>
  </si>
  <si>
    <t>gelopen/gestapt</t>
  </si>
  <si>
    <t xml:space="preserve">Carine </t>
  </si>
  <si>
    <t>De Visscher</t>
  </si>
  <si>
    <t>Jo</t>
  </si>
  <si>
    <t>Erpels</t>
  </si>
  <si>
    <t>(100 finishers)</t>
  </si>
  <si>
    <t>Van Craenendonk</t>
  </si>
  <si>
    <t>Patrick</t>
  </si>
  <si>
    <t>Delafonteyne</t>
  </si>
  <si>
    <t>(68 finishers)</t>
  </si>
  <si>
    <t>(40 finishers)</t>
  </si>
  <si>
    <t>Routeloop Ramsel</t>
  </si>
  <si>
    <t>Ladies Run</t>
  </si>
  <si>
    <t>(222 finishers)</t>
  </si>
  <si>
    <t>Stefanie (*)</t>
  </si>
  <si>
    <t>(*) Stefan/Stefanie kreeg hier zijn vrijgezellenavond!</t>
  </si>
  <si>
    <t>Carin</t>
  </si>
  <si>
    <t>Weyers</t>
  </si>
  <si>
    <t>Routeloop Over All</t>
  </si>
  <si>
    <t>Gertjan</t>
  </si>
  <si>
    <t>De Greef</t>
  </si>
  <si>
    <t>Slegers</t>
  </si>
  <si>
    <t>Rik</t>
  </si>
  <si>
    <t>Borghijs</t>
  </si>
  <si>
    <t>(456 finishers)</t>
  </si>
  <si>
    <t>Vera</t>
  </si>
  <si>
    <t>Meynen</t>
  </si>
  <si>
    <t>(268 finishers)</t>
  </si>
  <si>
    <t>zonder de kinderloop !!!</t>
  </si>
  <si>
    <t>Dwars door Geel</t>
  </si>
  <si>
    <t>Smeets</t>
  </si>
  <si>
    <t>De Boeck</t>
  </si>
  <si>
    <t>Berghmans</t>
  </si>
  <si>
    <t>Maddy</t>
  </si>
  <si>
    <t>Bartholomeus</t>
  </si>
  <si>
    <t>(122 finishers Dames)</t>
  </si>
  <si>
    <t>(179 finishers Dames)</t>
  </si>
  <si>
    <t>Tony</t>
  </si>
  <si>
    <t>Lemmens</t>
  </si>
  <si>
    <t>(213 finishers)</t>
  </si>
  <si>
    <t>Inge</t>
  </si>
  <si>
    <t>Vervoort</t>
  </si>
  <si>
    <t>(79 finishers)</t>
  </si>
  <si>
    <t>7de DESSELSE FOORLOOP  Maandag 25/05/2015</t>
  </si>
  <si>
    <t>afstand:</t>
  </si>
  <si>
    <t>reeks</t>
  </si>
  <si>
    <t>Startnr.</t>
  </si>
  <si>
    <t>M/V</t>
  </si>
  <si>
    <t>Geb.</t>
  </si>
  <si>
    <t>Cat.</t>
  </si>
  <si>
    <t>Cpl.</t>
  </si>
  <si>
    <t>tijd</t>
  </si>
  <si>
    <t>nr chrono</t>
  </si>
  <si>
    <t>km/u</t>
  </si>
  <si>
    <t>../km</t>
  </si>
  <si>
    <t>Michiels Yannick</t>
  </si>
  <si>
    <t>M</t>
  </si>
  <si>
    <t>Vmol</t>
  </si>
  <si>
    <t>hSen</t>
  </si>
  <si>
    <t>Van Hemel Nick</t>
  </si>
  <si>
    <t>Verachten Marijn</t>
  </si>
  <si>
    <t>Claes Geert</t>
  </si>
  <si>
    <t>Hus Jeroen</t>
  </si>
  <si>
    <t>Peeters Geert</t>
  </si>
  <si>
    <t>Smets Dirk</t>
  </si>
  <si>
    <t>Caers Jozef</t>
  </si>
  <si>
    <t>Willekens Luc</t>
  </si>
  <si>
    <t>Mertens Clem</t>
  </si>
  <si>
    <t>Eyckmans Rob</t>
  </si>
  <si>
    <t>Vanhoof Dennis</t>
  </si>
  <si>
    <t>Van Duppen Dave</t>
  </si>
  <si>
    <t>Derdin Jochen</t>
  </si>
  <si>
    <t>Hannes Leen</t>
  </si>
  <si>
    <t>V</t>
  </si>
  <si>
    <t>dSen</t>
  </si>
  <si>
    <t>Claes Jan</t>
  </si>
  <si>
    <t>Wielockx Staf</t>
  </si>
  <si>
    <t>Joos Bjorn</t>
  </si>
  <si>
    <t>Meynen Vera</t>
  </si>
  <si>
    <t>Van Hout Anneleen</t>
  </si>
  <si>
    <t>De Kok Jean-Luc</t>
  </si>
  <si>
    <t>Heylen Roger</t>
  </si>
  <si>
    <t>Hoevemans Ronald</t>
  </si>
  <si>
    <t>Wouters Bob</t>
  </si>
  <si>
    <t>Van Hout Celine</t>
  </si>
  <si>
    <t>Verboven Davy</t>
  </si>
  <si>
    <t>Demeulemeester Yinthe</t>
  </si>
  <si>
    <t>Luypaerts Elke</t>
  </si>
  <si>
    <t>Lenaerts Tinne</t>
  </si>
  <si>
    <t>Lenaerts Eddy</t>
  </si>
  <si>
    <t>Mariën Jozef</t>
  </si>
  <si>
    <t>Bogaerts Luc</t>
  </si>
  <si>
    <t>Lodewijckx Els</t>
  </si>
  <si>
    <t>Foets Jelten</t>
  </si>
  <si>
    <t>Janssen Bruno</t>
  </si>
  <si>
    <t>Van Hees Lutgart</t>
  </si>
  <si>
    <t>Bertels Lotte</t>
  </si>
  <si>
    <t>Marien Walter</t>
  </si>
  <si>
    <t>Juez Ponce Anouska</t>
  </si>
  <si>
    <t>Van Hemel Tim</t>
  </si>
  <si>
    <t>Van Hoof Jean</t>
  </si>
  <si>
    <t>Borghijs Rik</t>
  </si>
  <si>
    <t>Van Diest Annemie</t>
  </si>
  <si>
    <t>Verdonck May</t>
  </si>
  <si>
    <t>Oeyen Alfons</t>
  </si>
  <si>
    <t>Proficiat met jullie prestaties, er is serieus hard en goed gelopen!!!</t>
  </si>
  <si>
    <t>Iedereen bedankt om te komen meelopen, 348 deelnemers in de jogging en 125 kinderen, maakten van deze 7de editie een succes</t>
  </si>
  <si>
    <t>Valerie</t>
  </si>
  <si>
    <t>Cindy</t>
  </si>
  <si>
    <t>30ste The Classic - Tessenderlo</t>
  </si>
  <si>
    <t>Pelgroms</t>
  </si>
  <si>
    <t xml:space="preserve">Gunther </t>
  </si>
  <si>
    <t>Claes</t>
  </si>
  <si>
    <t>Anita</t>
  </si>
  <si>
    <t>Van Gelder</t>
  </si>
  <si>
    <t>Devisscher</t>
  </si>
  <si>
    <t>Bob</t>
  </si>
  <si>
    <t>Wouters</t>
  </si>
  <si>
    <t>Ronald</t>
  </si>
  <si>
    <t>Hoevenaars</t>
  </si>
  <si>
    <t>Leysen</t>
  </si>
  <si>
    <t>(1.854 finishers)</t>
  </si>
  <si>
    <t>Alex</t>
  </si>
  <si>
    <t>Bernreuther</t>
  </si>
  <si>
    <t>Senne</t>
  </si>
  <si>
    <t>Peys</t>
  </si>
  <si>
    <t>Louis</t>
  </si>
  <si>
    <t>Bosmans</t>
  </si>
  <si>
    <t>Guy</t>
  </si>
  <si>
    <t>Totaal</t>
  </si>
  <si>
    <t>Ronde 1</t>
  </si>
  <si>
    <t>Ronde 2</t>
  </si>
  <si>
    <t>Ronde 3</t>
  </si>
  <si>
    <t>Ronde 4</t>
  </si>
  <si>
    <t>Ronde 5</t>
  </si>
  <si>
    <t>Ronde 6</t>
  </si>
  <si>
    <t>Ronde 7</t>
  </si>
  <si>
    <t>Ronde 8</t>
  </si>
  <si>
    <t>Ronde 9</t>
  </si>
  <si>
    <t>Ronde 10</t>
  </si>
  <si>
    <t>Km</t>
  </si>
  <si>
    <t>Joke, Pieter en Ben Waumans</t>
  </si>
  <si>
    <t>Huguette Moons, Walter Mariën, Roger Van Decraen</t>
  </si>
  <si>
    <t>86 finishende ploegen, 1 opgegeven</t>
  </si>
  <si>
    <t>Jeroen Hus - Benny Van Genechten - Bjorn Smeets</t>
  </si>
  <si>
    <t>David Jansen - Peter Slegers - Peter Ruelens</t>
  </si>
  <si>
    <t>Michel Luypaerts - Peter Convens - Jan Claes</t>
  </si>
  <si>
    <t>Leen Van den Acker - Carin Weyers - Chris Weyers</t>
  </si>
  <si>
    <t>Ploeg JBB</t>
  </si>
  <si>
    <t>Peter S</t>
  </si>
  <si>
    <t>Peter R</t>
  </si>
  <si>
    <t>Ploeg DPP</t>
  </si>
  <si>
    <t>Ploeg MPJ</t>
  </si>
  <si>
    <t>Joke</t>
  </si>
  <si>
    <t>Pieter</t>
  </si>
  <si>
    <t>Ploeg JPB</t>
  </si>
  <si>
    <t>Ploeg LCC</t>
  </si>
  <si>
    <t>Ploeg HWR</t>
  </si>
  <si>
    <t>Run1</t>
  </si>
  <si>
    <t>Run2</t>
  </si>
  <si>
    <t>Run3</t>
  </si>
  <si>
    <t>Individuele prestaties:</t>
  </si>
  <si>
    <t>Volgens snelste tijden:</t>
  </si>
  <si>
    <t>PROFICIAT aan Alle deelnemers !!!</t>
  </si>
  <si>
    <t>Goossens</t>
  </si>
  <si>
    <t>Lutgart</t>
  </si>
  <si>
    <t>Van Hees</t>
  </si>
  <si>
    <t>3de Veldhovense 5 &amp; 10 Engelse Mijlen</t>
  </si>
  <si>
    <t>Ange</t>
  </si>
  <si>
    <t>Dammen</t>
  </si>
  <si>
    <t>Johan</t>
  </si>
  <si>
    <t>(532 finishers)</t>
  </si>
  <si>
    <t>(173 finishers)</t>
  </si>
  <si>
    <t>DNS</t>
  </si>
  <si>
    <t>Vande Craen</t>
  </si>
  <si>
    <t>Bruno</t>
  </si>
  <si>
    <t>Janssen</t>
  </si>
  <si>
    <t xml:space="preserve"> </t>
  </si>
  <si>
    <t>(2122 finishers)</t>
  </si>
  <si>
    <t>Carina</t>
  </si>
  <si>
    <t>(2630 finishers)</t>
  </si>
  <si>
    <t>Dwars door Hasselt</t>
  </si>
  <si>
    <t>in de krant stond 13000</t>
  </si>
  <si>
    <t>3de</t>
  </si>
  <si>
    <t>46°  Euro-Cross IRMM Geel</t>
  </si>
  <si>
    <t>Moeremans</t>
  </si>
  <si>
    <t>Daemen</t>
  </si>
  <si>
    <t>Rens</t>
  </si>
  <si>
    <t>Mast</t>
  </si>
  <si>
    <t>Sarah</t>
  </si>
  <si>
    <t>Ine</t>
  </si>
  <si>
    <t>(85 finishers)</t>
  </si>
  <si>
    <t>(32 Vabco lopers)</t>
  </si>
  <si>
    <t>%</t>
  </si>
  <si>
    <t>10 km  - ZILVERMEERLOOP - 31-10-2015</t>
  </si>
  <si>
    <t>Nuyts Hans</t>
  </si>
  <si>
    <t>Acbl</t>
  </si>
  <si>
    <t>Wouters Chris</t>
  </si>
  <si>
    <t>Demarsin</t>
  </si>
  <si>
    <t>Gommers Chris</t>
  </si>
  <si>
    <t>Herenthout</t>
  </si>
  <si>
    <t>Verheylen Kurt</t>
  </si>
  <si>
    <t>Merksplas</t>
  </si>
  <si>
    <t>Lauwen Gino</t>
  </si>
  <si>
    <t>Westerlo</t>
  </si>
  <si>
    <t>Olen</t>
  </si>
  <si>
    <t>Verherstraeten Rick</t>
  </si>
  <si>
    <t>Herselt</t>
  </si>
  <si>
    <t>Geuens Stijn</t>
  </si>
  <si>
    <t>Retie</t>
  </si>
  <si>
    <t>Rumphakwaen Nid</t>
  </si>
  <si>
    <t>Grimbergen</t>
  </si>
  <si>
    <t>Vankrunkelsven Willem</t>
  </si>
  <si>
    <t>Laakdal</t>
  </si>
  <si>
    <t>Meeuwssen Bart</t>
  </si>
  <si>
    <t>Devolder Jasper</t>
  </si>
  <si>
    <t>Slegers Rudy</t>
  </si>
  <si>
    <t>Saenen Tom</t>
  </si>
  <si>
    <t>Van Duppen Matthijs</t>
  </si>
  <si>
    <t>Balen</t>
  </si>
  <si>
    <t>Maes Peter</t>
  </si>
  <si>
    <t>Aarschot</t>
  </si>
  <si>
    <t>Geuens Stefan</t>
  </si>
  <si>
    <t>Beynaerts Kim</t>
  </si>
  <si>
    <t>Begijnendijk</t>
  </si>
  <si>
    <t>Lommel</t>
  </si>
  <si>
    <t>Caeyers Jan</t>
  </si>
  <si>
    <t>Schoofs Tom</t>
  </si>
  <si>
    <t>Van Ballaer Ivo</t>
  </si>
  <si>
    <t>Lichtaart</t>
  </si>
  <si>
    <t>De Koninck Roel</t>
  </si>
  <si>
    <t>Dessel</t>
  </si>
  <si>
    <t>Vermeiren Koen</t>
  </si>
  <si>
    <t>Al Vosselaar</t>
  </si>
  <si>
    <t>Vanden Bosch Bart</t>
  </si>
  <si>
    <t>Aerts Jochen</t>
  </si>
  <si>
    <t>Mertens Bart</t>
  </si>
  <si>
    <t>Meerhout</t>
  </si>
  <si>
    <t>Lelieure Thierry</t>
  </si>
  <si>
    <t>Jette</t>
  </si>
  <si>
    <t>Haenen Jo</t>
  </si>
  <si>
    <t>Hasselt</t>
  </si>
  <si>
    <t>Paridaens Johan</t>
  </si>
  <si>
    <t>Geel</t>
  </si>
  <si>
    <t>Boons Jef</t>
  </si>
  <si>
    <t>Moors Eddy</t>
  </si>
  <si>
    <t>Hamont-Achel</t>
  </si>
  <si>
    <t>Desmet Olivier</t>
  </si>
  <si>
    <t>Wielsbeke</t>
  </si>
  <si>
    <t>Vanden Bosch Rudy</t>
  </si>
  <si>
    <t>Reyskens Geert</t>
  </si>
  <si>
    <t>Genk</t>
  </si>
  <si>
    <t>Neven John</t>
  </si>
  <si>
    <t>Hoeselt</t>
  </si>
  <si>
    <t>De Maertelaere Johan</t>
  </si>
  <si>
    <t>Damen Jan</t>
  </si>
  <si>
    <t>Holsbeek</t>
  </si>
  <si>
    <t>Quirijnen Edgard</t>
  </si>
  <si>
    <t>Alv</t>
  </si>
  <si>
    <t>Van Craen Robin</t>
  </si>
  <si>
    <t>Wiekevorst</t>
  </si>
  <si>
    <t>Smeyers Bart</t>
  </si>
  <si>
    <t>Horemans Rob</t>
  </si>
  <si>
    <t>Hoeks Tom</t>
  </si>
  <si>
    <t>Vaningelgem Christoph</t>
  </si>
  <si>
    <t>Aerts Johan</t>
  </si>
  <si>
    <t>De Bock Bart</t>
  </si>
  <si>
    <t>St.-Niklaas</t>
  </si>
  <si>
    <t>Mariën Luc</t>
  </si>
  <si>
    <t>Liesenborgs Daniel</t>
  </si>
  <si>
    <t>Horemans Jeff</t>
  </si>
  <si>
    <t>Herentals</t>
  </si>
  <si>
    <t>Verdonck Davy</t>
  </si>
  <si>
    <t>Vervecken Peter</t>
  </si>
  <si>
    <t>Nuyts Peter</t>
  </si>
  <si>
    <t>De Bosvrienden</t>
  </si>
  <si>
    <t>Huysmans Francis</t>
  </si>
  <si>
    <t>Overpelt</t>
  </si>
  <si>
    <t>Meeus Frederik</t>
  </si>
  <si>
    <t>Nijlen</t>
  </si>
  <si>
    <t>Van Cauwenbreghe Peter</t>
  </si>
  <si>
    <t>Heusden-Zolder</t>
  </si>
  <si>
    <t>Vranckx Benoit</t>
  </si>
  <si>
    <t>Tessenderlo</t>
  </si>
  <si>
    <t>Kasterlee</t>
  </si>
  <si>
    <t>Dammen Ange</t>
  </si>
  <si>
    <t>Keusters Sam</t>
  </si>
  <si>
    <t>Baerts Chris</t>
  </si>
  <si>
    <t>Luyckx Wim</t>
  </si>
  <si>
    <t>Haraka</t>
  </si>
  <si>
    <t>Heylighen Ludo</t>
  </si>
  <si>
    <t>Rmr</t>
  </si>
  <si>
    <t>Van Gorp Dirk</t>
  </si>
  <si>
    <t>Jck Kasterlee</t>
  </si>
  <si>
    <t>Monsieur Pieter</t>
  </si>
  <si>
    <t>Van Laer Wim</t>
  </si>
  <si>
    <t>Schaffen</t>
  </si>
  <si>
    <t>Demeulemeester Youri</t>
  </si>
  <si>
    <t>Beckers Annick</t>
  </si>
  <si>
    <t>Berrevoets Bart</t>
  </si>
  <si>
    <t>Oostham</t>
  </si>
  <si>
    <t>Heylen Ben</t>
  </si>
  <si>
    <t>Schoofs Chris</t>
  </si>
  <si>
    <t>Meuris Kris</t>
  </si>
  <si>
    <t>Van Roy Dimitri</t>
  </si>
  <si>
    <t>Halle</t>
  </si>
  <si>
    <t>Meeus Benny</t>
  </si>
  <si>
    <t>Hulshout</t>
  </si>
  <si>
    <t>Verelst Jan</t>
  </si>
  <si>
    <t>Rijkevorsel</t>
  </si>
  <si>
    <t>Calders Rudy</t>
  </si>
  <si>
    <t>Mermans Joris</t>
  </si>
  <si>
    <t>Jacobs Johan</t>
  </si>
  <si>
    <t>Vangeel Nathalie</t>
  </si>
  <si>
    <t>Vosselaar</t>
  </si>
  <si>
    <t>Meeus Luc</t>
  </si>
  <si>
    <t>Aclperse</t>
  </si>
  <si>
    <t>De Hondt Steven</t>
  </si>
  <si>
    <t>Heistese Berglopers</t>
  </si>
  <si>
    <t>Jansen Tom</t>
  </si>
  <si>
    <t>Leopoldsburg</t>
  </si>
  <si>
    <t>Van Hoof Frans</t>
  </si>
  <si>
    <t>Stabroek</t>
  </si>
  <si>
    <t>Stessens Ruben</t>
  </si>
  <si>
    <t>Geudens Bernard</t>
  </si>
  <si>
    <t>Engelen Johnny</t>
  </si>
  <si>
    <t>Mondelaere Steven</t>
  </si>
  <si>
    <t>Ghoos Jos</t>
  </si>
  <si>
    <t>Nuyts Geert</t>
  </si>
  <si>
    <t>Van Opstal Rudi</t>
  </si>
  <si>
    <t>Sijmus Willy</t>
  </si>
  <si>
    <t>Keerbergen</t>
  </si>
  <si>
    <t>Vanhoof Jan</t>
  </si>
  <si>
    <t>Lavrijsen Patsy</t>
  </si>
  <si>
    <t>Gierle</t>
  </si>
  <si>
    <t>Augusteyns Rudy</t>
  </si>
  <si>
    <t>Kusseneers Luc</t>
  </si>
  <si>
    <t>Rumst</t>
  </si>
  <si>
    <t>Vandeputte Jan</t>
  </si>
  <si>
    <t>Vancampenhout Guy</t>
  </si>
  <si>
    <t>Kasteellopers</t>
  </si>
  <si>
    <t>Luyts Emiel</t>
  </si>
  <si>
    <t>Herent</t>
  </si>
  <si>
    <t>Heylen Toon</t>
  </si>
  <si>
    <t>Cools Frans</t>
  </si>
  <si>
    <t>De Bie Alois</t>
  </si>
  <si>
    <t>Turnhout</t>
  </si>
  <si>
    <t>Eyckmans Stefan</t>
  </si>
  <si>
    <t>Aerts Jurgen</t>
  </si>
  <si>
    <t>Van Neste Bart</t>
  </si>
  <si>
    <t>Geerts Wim</t>
  </si>
  <si>
    <t>De Schryver Liesbet</t>
  </si>
  <si>
    <t>Vanhoof Elien</t>
  </si>
  <si>
    <t>Peeters Gustaaf</t>
  </si>
  <si>
    <t>Demerdijk Lopers</t>
  </si>
  <si>
    <t>Vanhoof Erik</t>
  </si>
  <si>
    <t>Schelehout Erik</t>
  </si>
  <si>
    <t>Jogging Stekene</t>
  </si>
  <si>
    <t>Haenhouts Stoffel</t>
  </si>
  <si>
    <t>Tongerlopers</t>
  </si>
  <si>
    <t>Bertels Sim</t>
  </si>
  <si>
    <t>Mangelschots Nico</t>
  </si>
  <si>
    <t>Olmen</t>
  </si>
  <si>
    <t>Torremans Jos</t>
  </si>
  <si>
    <t>Verherstraeten Nick</t>
  </si>
  <si>
    <t>Scherpenheuvel-Zichem</t>
  </si>
  <si>
    <t>Verwimp Gery</t>
  </si>
  <si>
    <t>Peeters Ronny</t>
  </si>
  <si>
    <t>Van Riel Peter</t>
  </si>
  <si>
    <t>Ranst</t>
  </si>
  <si>
    <t>De Ceulaer Roland</t>
  </si>
  <si>
    <t>Van Elderen Nicolaas</t>
  </si>
  <si>
    <t>Hechtel-Eksel</t>
  </si>
  <si>
    <t>Ruelens Jan</t>
  </si>
  <si>
    <t>Coenen Paula</t>
  </si>
  <si>
    <t>Laakdal - Demarsin</t>
  </si>
  <si>
    <t>Vermaelen Johan</t>
  </si>
  <si>
    <t>Bams Kamiel</t>
  </si>
  <si>
    <t>Daneels Nico</t>
  </si>
  <si>
    <t>Genzyme</t>
  </si>
  <si>
    <t>Mariën Hanne</t>
  </si>
  <si>
    <t>De Keyser Johan</t>
  </si>
  <si>
    <t>Schoten</t>
  </si>
  <si>
    <t>Cooymans Kim</t>
  </si>
  <si>
    <t>Pc Running Team</t>
  </si>
  <si>
    <t xml:space="preserve">Cooymans Patrick </t>
  </si>
  <si>
    <t>Roofthooft Bart</t>
  </si>
  <si>
    <t>Wynen Raf</t>
  </si>
  <si>
    <t>Watté Piet</t>
  </si>
  <si>
    <t>Van De Loock Koen</t>
  </si>
  <si>
    <t>Geys Willy</t>
  </si>
  <si>
    <t>Van Velthoven Gunther</t>
  </si>
  <si>
    <t>Mechelen</t>
  </si>
  <si>
    <t>Lavrijsen Gijs</t>
  </si>
  <si>
    <t>Nederland</t>
  </si>
  <si>
    <t>Wynen Kris</t>
  </si>
  <si>
    <t>Rodder Johan</t>
  </si>
  <si>
    <t>Schouppe Kenny</t>
  </si>
  <si>
    <t>Liederkerke</t>
  </si>
  <si>
    <t>Haemhouts Mon</t>
  </si>
  <si>
    <t>Geudens Thomas</t>
  </si>
  <si>
    <t>Volders Ringo</t>
  </si>
  <si>
    <t>Beringen</t>
  </si>
  <si>
    <t>Van Gorp Annelies</t>
  </si>
  <si>
    <t>Kapellen</t>
  </si>
  <si>
    <t>Schellekens Tom</t>
  </si>
  <si>
    <t>Bogemans Ludo</t>
  </si>
  <si>
    <t>Lier</t>
  </si>
  <si>
    <t>Vanhee Davy</t>
  </si>
  <si>
    <t>Haekens Jean Marie</t>
  </si>
  <si>
    <t>Bjc</t>
  </si>
  <si>
    <t>Schellekens Peter</t>
  </si>
  <si>
    <t>Eersel</t>
  </si>
  <si>
    <t>Haest Eric</t>
  </si>
  <si>
    <t>Meurs Peter</t>
  </si>
  <si>
    <t>Reusel</t>
  </si>
  <si>
    <t>Pelgrims Cindy</t>
  </si>
  <si>
    <t>Bertels Sam</t>
  </si>
  <si>
    <t>Hendriks Loes</t>
  </si>
  <si>
    <t>Avr '69</t>
  </si>
  <si>
    <t>Bourgeois Claude</t>
  </si>
  <si>
    <t>Janssen Jan</t>
  </si>
  <si>
    <t>Geerts Ronny</t>
  </si>
  <si>
    <t>Boudart René</t>
  </si>
  <si>
    <t>Triamo</t>
  </si>
  <si>
    <t>Van Bogaert Sandra</t>
  </si>
  <si>
    <t>Brecht</t>
  </si>
  <si>
    <t>Michiels Jos</t>
  </si>
  <si>
    <t>Heist-Op-Den-Berg</t>
  </si>
  <si>
    <t>Loodts Dirk</t>
  </si>
  <si>
    <t>Wouters Bruno</t>
  </si>
  <si>
    <t>Zoersel</t>
  </si>
  <si>
    <t>Van Casteren Peggy</t>
  </si>
  <si>
    <t>Vermeiren Danny</t>
  </si>
  <si>
    <t>Verhaegen Mario</t>
  </si>
  <si>
    <t>Geboers Hil</t>
  </si>
  <si>
    <t>Nys Hans</t>
  </si>
  <si>
    <t>Veerle</t>
  </si>
  <si>
    <t>Vinken Steven</t>
  </si>
  <si>
    <t>Arendonk</t>
  </si>
  <si>
    <t>Deboel Herman</t>
  </si>
  <si>
    <t>Jacobs Dimitri</t>
  </si>
  <si>
    <t>Zelem</t>
  </si>
  <si>
    <t>Tancre Patrick</t>
  </si>
  <si>
    <t>Komen-Waasten</t>
  </si>
  <si>
    <t>Verkinderen Nic</t>
  </si>
  <si>
    <t>Runners Evergem</t>
  </si>
  <si>
    <t>Sterckx Yvo</t>
  </si>
  <si>
    <t>Bruyninckx Hannelore</t>
  </si>
  <si>
    <t>Meldert</t>
  </si>
  <si>
    <t>Van Den Hout Ad</t>
  </si>
  <si>
    <t>Des - Eersel</t>
  </si>
  <si>
    <t>Van Noppen Vincent</t>
  </si>
  <si>
    <t>Vodermans Anja</t>
  </si>
  <si>
    <t>Roba</t>
  </si>
  <si>
    <t>Boons Jan</t>
  </si>
  <si>
    <t>Kokken Ellen</t>
  </si>
  <si>
    <t>No-Limits</t>
  </si>
  <si>
    <t>De Vroede Dirk</t>
  </si>
  <si>
    <t>Buyckx Eddy</t>
  </si>
  <si>
    <t>Jck</t>
  </si>
  <si>
    <t>Adams Frans</t>
  </si>
  <si>
    <t>Eijckmans Eric</t>
  </si>
  <si>
    <t>Quartier Thierry</t>
  </si>
  <si>
    <t>Wervik</t>
  </si>
  <si>
    <t>Vendredy Leen</t>
  </si>
  <si>
    <t>Bruyninckx Myriam</t>
  </si>
  <si>
    <t>Bosvrienden</t>
  </si>
  <si>
    <t>Dekien Nele</t>
  </si>
  <si>
    <t>Verstappen Hanne</t>
  </si>
  <si>
    <t>Verheyen Ann</t>
  </si>
  <si>
    <t>Degeling Joeri</t>
  </si>
  <si>
    <t>Sevenants Henri</t>
  </si>
  <si>
    <t>Miechielsen Louisa</t>
  </si>
  <si>
    <t>Jennen Ludo</t>
  </si>
  <si>
    <t>Mortelmans Nans</t>
  </si>
  <si>
    <t>Oud-Turnhout</t>
  </si>
  <si>
    <t>Rens Liesbeth</t>
  </si>
  <si>
    <t>Panis Elly</t>
  </si>
  <si>
    <t>Zengers Inge</t>
  </si>
  <si>
    <t>Bressers Robin</t>
  </si>
  <si>
    <t>Bavel</t>
  </si>
  <si>
    <t>Van De Weyer Jos</t>
  </si>
  <si>
    <t>Hoevenaars Roland</t>
  </si>
  <si>
    <t>Ooms Greet</t>
  </si>
  <si>
    <t>Trost Cédric</t>
  </si>
  <si>
    <t>Brouns Arno</t>
  </si>
  <si>
    <t>Maes Kathleen</t>
  </si>
  <si>
    <t>Debacker Jos</t>
  </si>
  <si>
    <t>Geudens Davy</t>
  </si>
  <si>
    <t>Mathon Adwin</t>
  </si>
  <si>
    <t>Veghel</t>
  </si>
  <si>
    <t>Van Geel Hugo</t>
  </si>
  <si>
    <t>Ovc</t>
  </si>
  <si>
    <t>Duclos Anne</t>
  </si>
  <si>
    <t>Sodibrug</t>
  </si>
  <si>
    <t>Bruynooghe Jan</t>
  </si>
  <si>
    <t>Wandelseck Evi</t>
  </si>
  <si>
    <t>Club365</t>
  </si>
  <si>
    <t>Tuerlinckx Jean-Luc</t>
  </si>
  <si>
    <t>Van Den Heuvel Jef</t>
  </si>
  <si>
    <t>Vleugels Dirk</t>
  </si>
  <si>
    <t>St.-Kathelijne-Waver</t>
  </si>
  <si>
    <t>Drees Pascal</t>
  </si>
  <si>
    <t>Van Dooren Christine</t>
  </si>
  <si>
    <t>Blockx Willy</t>
  </si>
  <si>
    <t>Hermans Roger</t>
  </si>
  <si>
    <t>Arac</t>
  </si>
  <si>
    <t>Van Cauwenbreghe Bernard</t>
  </si>
  <si>
    <t>Koersel</t>
  </si>
  <si>
    <t>Meyers Mieke</t>
  </si>
  <si>
    <t>Dekkers Luc</t>
  </si>
  <si>
    <t>Vorselaar</t>
  </si>
  <si>
    <t>Dyckmans Jan</t>
  </si>
  <si>
    <t>Verdonck William</t>
  </si>
  <si>
    <t>Volh</t>
  </si>
  <si>
    <t>Sips Jos</t>
  </si>
  <si>
    <t>Gijsemans Michel</t>
  </si>
  <si>
    <t>Verherstraeten Raf</t>
  </si>
  <si>
    <t>Belmans Francois</t>
  </si>
  <si>
    <t>Storms Dimitri</t>
  </si>
  <si>
    <t>Verbiest Jill</t>
  </si>
  <si>
    <t>Berthels Anne</t>
  </si>
  <si>
    <t>Jacquemin Dominique</t>
  </si>
  <si>
    <t>Ws</t>
  </si>
  <si>
    <t>Verstraelen Philip</t>
  </si>
  <si>
    <t>Spiessens Dirk</t>
  </si>
  <si>
    <t>Kontich</t>
  </si>
  <si>
    <t>Mampaey Martine</t>
  </si>
  <si>
    <t>Schuer Gerda</t>
  </si>
  <si>
    <t>Vandeven Gaby</t>
  </si>
  <si>
    <t>Leyten Angelia</t>
  </si>
  <si>
    <t>Mertens Nicolle</t>
  </si>
  <si>
    <t>Achl</t>
  </si>
  <si>
    <t>De Slagmulder Rik</t>
  </si>
  <si>
    <t>Aspelare</t>
  </si>
  <si>
    <t>Schepers Margot</t>
  </si>
  <si>
    <t>Van Heertum Denise</t>
  </si>
  <si>
    <t>Gijbels Wendy</t>
  </si>
  <si>
    <t>Kuringen</t>
  </si>
  <si>
    <t>Moeskops Angela</t>
  </si>
  <si>
    <t>Reusel (Nl)</t>
  </si>
  <si>
    <t>Van Hout Patricia</t>
  </si>
  <si>
    <t>Vromans Nathalie</t>
  </si>
  <si>
    <t>Verlinden Rose-Marie</t>
  </si>
  <si>
    <t>Seykens Ludo</t>
  </si>
  <si>
    <t>Gevers Hilde</t>
  </si>
  <si>
    <t>Dieudonné Mélodie</t>
  </si>
  <si>
    <t>Snoeijs Jozef</t>
  </si>
  <si>
    <t>Beerse</t>
  </si>
  <si>
    <t>Windmolders Hilde</t>
  </si>
  <si>
    <t>5 km  - ZILVERMEERLOOP - 31-10-2015</t>
  </si>
  <si>
    <t>Van Rooy Kristof</t>
  </si>
  <si>
    <t>Crommen Piet</t>
  </si>
  <si>
    <t>Bilzen</t>
  </si>
  <si>
    <t>Bastiaens Koen</t>
  </si>
  <si>
    <t>Stein</t>
  </si>
  <si>
    <t>Partoens Tom</t>
  </si>
  <si>
    <t>Vos Davy</t>
  </si>
  <si>
    <t>Baeyens Lars</t>
  </si>
  <si>
    <t>Lille</t>
  </si>
  <si>
    <t>Verbeke Bart</t>
  </si>
  <si>
    <t>Harelbeke</t>
  </si>
  <si>
    <t>Coopmans Erwin</t>
  </si>
  <si>
    <t>Thys Jurgen</t>
  </si>
  <si>
    <t>Wav</t>
  </si>
  <si>
    <t>Van Dongen Henriques</t>
  </si>
  <si>
    <t>Lormans Jesse</t>
  </si>
  <si>
    <t>Ena Roberto</t>
  </si>
  <si>
    <t>Dilsen</t>
  </si>
  <si>
    <t>Lenders Frans</t>
  </si>
  <si>
    <t>Itegem</t>
  </si>
  <si>
    <t>Oostvogels Jelle</t>
  </si>
  <si>
    <t>Vos Bjorn</t>
  </si>
  <si>
    <t>De Vilder Tim</t>
  </si>
  <si>
    <t>Ino8</t>
  </si>
  <si>
    <t>Peeters Chris</t>
  </si>
  <si>
    <t>Vanbrabant Kevin</t>
  </si>
  <si>
    <t>St.-Truiden</t>
  </si>
  <si>
    <t>Schoofs Jan</t>
  </si>
  <si>
    <t>Nieuwerkerken</t>
  </si>
  <si>
    <t>Smeets Bjorn</t>
  </si>
  <si>
    <t>Rijken Wim</t>
  </si>
  <si>
    <t>Vandermaesen Ivo</t>
  </si>
  <si>
    <t>Diest</t>
  </si>
  <si>
    <t>Stremersch Danny</t>
  </si>
  <si>
    <t>Grobbendonk</t>
  </si>
  <si>
    <t>Maes Erwin</t>
  </si>
  <si>
    <t>Van Rensbergen Thomas</t>
  </si>
  <si>
    <t>Bakelants Brent</t>
  </si>
  <si>
    <t xml:space="preserve">Jacobs Stijn </t>
  </si>
  <si>
    <t>Hendriks Alexander</t>
  </si>
  <si>
    <t>Knapen Maxime</t>
  </si>
  <si>
    <t>Diepenbeek</t>
  </si>
  <si>
    <t>Delen Peter</t>
  </si>
  <si>
    <t>Lemmens Wesley</t>
  </si>
  <si>
    <t>Van Genechten Marc</t>
  </si>
  <si>
    <t>Vervoort Paul</t>
  </si>
  <si>
    <t>Ham</t>
  </si>
  <si>
    <t>Bastiaens Rene</t>
  </si>
  <si>
    <t>Heydens Patrick</t>
  </si>
  <si>
    <t>Raskin Lode</t>
  </si>
  <si>
    <t>Berings Alex</t>
  </si>
  <si>
    <t>Paal</t>
  </si>
  <si>
    <t>Van De Water Nico</t>
  </si>
  <si>
    <t>Vervoort Kevin</t>
  </si>
  <si>
    <t>Van Genechten Jelle</t>
  </si>
  <si>
    <t>Van Cauwenberghe Peter</t>
  </si>
  <si>
    <t>Van Steen Tommi</t>
  </si>
  <si>
    <t>Rutten Hardy</t>
  </si>
  <si>
    <t>Rayen Bert</t>
  </si>
  <si>
    <t>Zonhoven</t>
  </si>
  <si>
    <t>Rijo Roel</t>
  </si>
  <si>
    <t>Kerremans Fonz</t>
  </si>
  <si>
    <t>Willemsen Geert</t>
  </si>
  <si>
    <t>Ravels</t>
  </si>
  <si>
    <t>Morren Werner</t>
  </si>
  <si>
    <t>Vervoort Luc</t>
  </si>
  <si>
    <t>Van Otterdijk Geert</t>
  </si>
  <si>
    <t>Coomans Liliane</t>
  </si>
  <si>
    <t>Beyens Guy</t>
  </si>
  <si>
    <t>Coomans Limme</t>
  </si>
  <si>
    <t>Van Steen Mika</t>
  </si>
  <si>
    <t>Van Tendeloo Marc</t>
  </si>
  <si>
    <t>Beerten Jan</t>
  </si>
  <si>
    <t>Bevan Sarah</t>
  </si>
  <si>
    <t>Vermaelen Willy</t>
  </si>
  <si>
    <t>Van De Velde Bart</t>
  </si>
  <si>
    <t>Bruynseels Bart</t>
  </si>
  <si>
    <t>Loodts Jan</t>
  </si>
  <si>
    <t>Daems Raf</t>
  </si>
  <si>
    <t>Moeremans Sarah</t>
  </si>
  <si>
    <t>Vereycken David</t>
  </si>
  <si>
    <t>De Vries Rita</t>
  </si>
  <si>
    <t>Van Rompaey André</t>
  </si>
  <si>
    <t>Vermaelen Wendy</t>
  </si>
  <si>
    <t>D'Joos Tijs</t>
  </si>
  <si>
    <t>Schelfhout Erik</t>
  </si>
  <si>
    <t>St.-Gillis-Waas</t>
  </si>
  <si>
    <t>De Busser Frank</t>
  </si>
  <si>
    <t>Muyldermans Carine</t>
  </si>
  <si>
    <t>Swaenen Ellen</t>
  </si>
  <si>
    <t>Janssen Veerle</t>
  </si>
  <si>
    <t>Deblier Florian</t>
  </si>
  <si>
    <t>Van Uffelen Marc</t>
  </si>
  <si>
    <t>Schilde</t>
  </si>
  <si>
    <t>Van Craenendonck Erik</t>
  </si>
  <si>
    <t>Vankrunkelsven Eric</t>
  </si>
  <si>
    <t>Delien Willy</t>
  </si>
  <si>
    <t>De Raedt Roos</t>
  </si>
  <si>
    <t>Cooymans Patrick</t>
  </si>
  <si>
    <t>Cooymans Eef</t>
  </si>
  <si>
    <t>Schouters Robert</t>
  </si>
  <si>
    <t>Deblier Elisa</t>
  </si>
  <si>
    <t>Van De Velde Gaston</t>
  </si>
  <si>
    <t>Van Vlasselaer Eddy</t>
  </si>
  <si>
    <t>Van Loock Monik</t>
  </si>
  <si>
    <t>Avonds Vince</t>
  </si>
  <si>
    <t>De Sobrie Herman</t>
  </si>
  <si>
    <t>Van De Reijd Jozef</t>
  </si>
  <si>
    <t>Prinsen Marc</t>
  </si>
  <si>
    <t>Van De Gaer Jan</t>
  </si>
  <si>
    <t>Houwaart</t>
  </si>
  <si>
    <t>Hoeyberghs Liesbeth</t>
  </si>
  <si>
    <t>Avonds Tom</t>
  </si>
  <si>
    <t>Jansen David</t>
  </si>
  <si>
    <t>Daemen Johan</t>
  </si>
  <si>
    <t>Aertsens Marc</t>
  </si>
  <si>
    <t>Smolders Jarne</t>
  </si>
  <si>
    <t>Daems Willy</t>
  </si>
  <si>
    <t>Van Genechten Evert</t>
  </si>
  <si>
    <t>Gheys Simon</t>
  </si>
  <si>
    <t>Erpels Johan</t>
  </si>
  <si>
    <t>Branders Gerry</t>
  </si>
  <si>
    <t>Swinnen Carina</t>
  </si>
  <si>
    <t>Borgwald Ludwig</t>
  </si>
  <si>
    <t>Bochmans Liesbeth</t>
  </si>
  <si>
    <t>Van Roelen Gaston</t>
  </si>
  <si>
    <t>Hoelbeek Ilse</t>
  </si>
  <si>
    <t>Geysels Jonas</t>
  </si>
  <si>
    <t>Zandhoven</t>
  </si>
  <si>
    <t>Rommens Joery</t>
  </si>
  <si>
    <t>Meeus Inne</t>
  </si>
  <si>
    <t>Scheerlinck Cindy</t>
  </si>
  <si>
    <t>Cleemput Hans</t>
  </si>
  <si>
    <t>Clymans Mia</t>
  </si>
  <si>
    <t>Weyers Carin</t>
  </si>
  <si>
    <t>Beliën Jef</t>
  </si>
  <si>
    <t>Haine Marie-José</t>
  </si>
  <si>
    <t>Van De Velde Roger</t>
  </si>
  <si>
    <t>Ausseloos Karine</t>
  </si>
  <si>
    <t>Goris Marc</t>
  </si>
  <si>
    <t>Wouters Louis</t>
  </si>
  <si>
    <t>Houthalen-Helchteren</t>
  </si>
  <si>
    <t>Geerdens Steven</t>
  </si>
  <si>
    <t>Bens Lies</t>
  </si>
  <si>
    <t>Vandamme Veronique</t>
  </si>
  <si>
    <t>Dhaene Ilse</t>
  </si>
  <si>
    <t>Anzegem</t>
  </si>
  <si>
    <t>Vandercruyssen Koen</t>
  </si>
  <si>
    <t>Van Dingenen Maria</t>
  </si>
  <si>
    <t>Dillen Siegfried</t>
  </si>
  <si>
    <t>Kolen Danny</t>
  </si>
  <si>
    <t>Hulsen-Balen</t>
  </si>
  <si>
    <t>Buyle Elke</t>
  </si>
  <si>
    <t>Goethuys Roger</t>
  </si>
  <si>
    <t>Mertens Kizzy</t>
  </si>
  <si>
    <t>Smolders Marc</t>
  </si>
  <si>
    <t>Van De Wouw Femke</t>
  </si>
  <si>
    <t>Adriaensen Carolien</t>
  </si>
  <si>
    <t>Olmer Errin</t>
  </si>
  <si>
    <t>Vanhoof Annouck</t>
  </si>
  <si>
    <t>Hoefkens Karel</t>
  </si>
  <si>
    <t>Pulle</t>
  </si>
  <si>
    <t>Segers Jan</t>
  </si>
  <si>
    <t>Ruts Marleen</t>
  </si>
  <si>
    <t>Vaes Stefanie</t>
  </si>
  <si>
    <t>Mols Martine</t>
  </si>
  <si>
    <t>Vermeerbergen Valerie</t>
  </si>
  <si>
    <t>Cremers Johan</t>
  </si>
  <si>
    <t>Schellekens An</t>
  </si>
  <si>
    <t>Palma Nicole</t>
  </si>
  <si>
    <t>Verdonck Natasja</t>
  </si>
  <si>
    <t>Van Den Acker Leen</t>
  </si>
  <si>
    <t>Lemans Ilse</t>
  </si>
  <si>
    <t>Van Beers Sjef</t>
  </si>
  <si>
    <t>Lage Mierde</t>
  </si>
  <si>
    <t>Verheyen Louisa</t>
  </si>
  <si>
    <t>Caers Jan</t>
  </si>
  <si>
    <t>Gielis Ellen</t>
  </si>
  <si>
    <t>Van Orshaegen Nicole</t>
  </si>
  <si>
    <t>Verbeeck Linda</t>
  </si>
  <si>
    <t>De Clerck Ann</t>
  </si>
  <si>
    <t>Lokeren</t>
  </si>
  <si>
    <t>Vercammen Griet</t>
  </si>
  <si>
    <t>Holemans Paul</t>
  </si>
  <si>
    <t>Rotselaar</t>
  </si>
  <si>
    <t>Heylen Jos</t>
  </si>
  <si>
    <t>Bielen Natalie</t>
  </si>
  <si>
    <t>Kelchtermans Britta</t>
  </si>
  <si>
    <t>Bertels Josée</t>
  </si>
  <si>
    <t>Van Den Heuvel Els</t>
  </si>
  <si>
    <t>Swerts Gunther</t>
  </si>
  <si>
    <t>Merckx Dominique</t>
  </si>
  <si>
    <t>Broeckx Femke</t>
  </si>
  <si>
    <t>Van Der Zijde Corrie</t>
  </si>
  <si>
    <t>Lebrun Marianne</t>
  </si>
  <si>
    <t>Verhaegen Carla</t>
  </si>
  <si>
    <t>Bilsen Jessy</t>
  </si>
  <si>
    <t>Van Den Borne Leonie</t>
  </si>
  <si>
    <t>Jans Lisette</t>
  </si>
  <si>
    <t>Vermaelen Fabiola</t>
  </si>
  <si>
    <t>Verstijnen Dianne</t>
  </si>
  <si>
    <t>De Meester Esther</t>
  </si>
  <si>
    <t>Schoofs Joni</t>
  </si>
  <si>
    <t>Verdaat Marianne</t>
  </si>
  <si>
    <t>Geboers Ruben</t>
  </si>
  <si>
    <t>Vervoort Maria</t>
  </si>
  <si>
    <t>Schouters Denis</t>
  </si>
  <si>
    <t>Cools Cindy</t>
  </si>
  <si>
    <t>Thaens Mieke</t>
  </si>
  <si>
    <t xml:space="preserve">Van Loock Marc </t>
  </si>
  <si>
    <t>Van Loock Chris</t>
  </si>
  <si>
    <t>Luypaerts Wyncke</t>
  </si>
  <si>
    <t>Wouters Lia</t>
  </si>
  <si>
    <t>Sterckx Anouck</t>
  </si>
  <si>
    <t xml:space="preserve">Mertens Mieke </t>
  </si>
  <si>
    <t>Weckx Peter</t>
  </si>
  <si>
    <t>Janssens Rik</t>
  </si>
  <si>
    <t>Vreys Kim</t>
  </si>
  <si>
    <t>Schurgers Mieke</t>
  </si>
  <si>
    <t>Luypaerts Ine</t>
  </si>
  <si>
    <t>Mast Jef</t>
  </si>
  <si>
    <t>Van Loy Justine</t>
  </si>
  <si>
    <t>Jones Selena</t>
  </si>
  <si>
    <t>Antwerpen</t>
  </si>
  <si>
    <t>Schoeters Dana</t>
  </si>
  <si>
    <t>Biesmans Lisette</t>
  </si>
  <si>
    <t>Beliën Frans</t>
  </si>
  <si>
    <t>Spooren Kirsten</t>
  </si>
  <si>
    <t>Aertsens</t>
  </si>
  <si>
    <t>Crossloop K. Wezel Tennis Club</t>
  </si>
  <si>
    <t>afstand</t>
  </si>
  <si>
    <t>Rang</t>
  </si>
  <si>
    <t>Voornaam</t>
  </si>
  <si>
    <t>1° Heer</t>
  </si>
  <si>
    <t>3° Heer</t>
  </si>
  <si>
    <t>4°</t>
  </si>
  <si>
    <t>5°</t>
  </si>
  <si>
    <t>6°</t>
  </si>
  <si>
    <t>8°</t>
  </si>
  <si>
    <t>1° Dame</t>
  </si>
  <si>
    <t>Jos</t>
  </si>
  <si>
    <t>2° Dame</t>
  </si>
  <si>
    <t>Gerda</t>
  </si>
  <si>
    <t>Schuer</t>
  </si>
  <si>
    <t>11° celsius - veel wind tegen - droog</t>
  </si>
  <si>
    <t>Tim</t>
  </si>
  <si>
    <t>2° Heer</t>
  </si>
  <si>
    <t>Stefen</t>
  </si>
  <si>
    <t>9°</t>
  </si>
  <si>
    <t>8 Vabco lopers binnen de eerste 10!</t>
  </si>
  <si>
    <t>Onno</t>
  </si>
  <si>
    <t>Zoë</t>
  </si>
  <si>
    <t>Gaby</t>
  </si>
  <si>
    <t>Vandeven</t>
  </si>
  <si>
    <t>Thijs</t>
  </si>
  <si>
    <t>Esther</t>
  </si>
  <si>
    <t>De Meester</t>
  </si>
  <si>
    <t>99 aankomsten</t>
  </si>
  <si>
    <t>Van Hemel</t>
  </si>
  <si>
    <t>Iedereen bedankt om met 46 lopers aanwezig te zijn !!! Knap</t>
  </si>
  <si>
    <t>Podium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</si>
</sst>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"/>
    <numFmt numFmtId="169" formatCode="0.000_)"/>
    <numFmt numFmtId="170" formatCode="0.000"/>
    <numFmt numFmtId="171" formatCode="[$-813]d\ mmmm\ yyyy;@"/>
    <numFmt numFmtId="172" formatCode="h:mm:ss;@"/>
    <numFmt numFmtId="173" formatCode="[$-F400]h:mm:ss\ AM/PM"/>
    <numFmt numFmtId="174" formatCode="hh:mm:ss;@"/>
    <numFmt numFmtId="175" formatCode="00.00"/>
    <numFmt numFmtId="176" formatCode="[$-813]dddd\ d\ mmmm\ yyyy;@"/>
    <numFmt numFmtId="177" formatCode="[$-F800]dddd\,\ mmmm\ dd\,\ yyyy"/>
    <numFmt numFmtId="178" formatCode="0.000\ &quot;km&quot;"/>
    <numFmt numFmtId="179" formatCode="0.0"/>
    <numFmt numFmtId="180" formatCode="#,##0.000"/>
    <numFmt numFmtId="181" formatCode="0.00000"/>
    <numFmt numFmtId="182" formatCode="0.000000"/>
    <numFmt numFmtId="183" formatCode="hh:mm:ss"/>
    <numFmt numFmtId="184" formatCode="0.0000000"/>
  </numFmts>
  <fonts count="148">
    <font>
      <sz val="10"/>
      <name val="Arial"/>
      <family val="0"/>
    </font>
    <font>
      <sz val="10"/>
      <name val="Comic Sans MS"/>
      <family val="4"/>
    </font>
    <font>
      <sz val="10"/>
      <name val="Verdana"/>
      <family val="2"/>
    </font>
    <font>
      <b/>
      <u val="single"/>
      <sz val="10"/>
      <name val="Verdana"/>
      <family val="2"/>
    </font>
    <font>
      <b/>
      <u val="single"/>
      <sz val="8"/>
      <name val="Verdana"/>
      <family val="2"/>
    </font>
    <font>
      <b/>
      <u val="single"/>
      <sz val="11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b/>
      <sz val="12"/>
      <color indexed="48"/>
      <name val="Lucida Console"/>
      <family val="3"/>
    </font>
    <font>
      <b/>
      <i/>
      <sz val="22"/>
      <name val="Tahoma"/>
      <family val="2"/>
    </font>
    <font>
      <b/>
      <u val="single"/>
      <sz val="16"/>
      <color indexed="53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16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Verdana"/>
      <family val="2"/>
    </font>
    <font>
      <b/>
      <u val="single"/>
      <sz val="14"/>
      <color indexed="53"/>
      <name val="Verdana"/>
      <family val="2"/>
    </font>
    <font>
      <sz val="11"/>
      <color indexed="17"/>
      <name val="Calibri"/>
      <family val="2"/>
    </font>
    <font>
      <b/>
      <i/>
      <sz val="22"/>
      <color indexed="12"/>
      <name val="Tahoma"/>
      <family val="2"/>
    </font>
    <font>
      <sz val="12"/>
      <name val="Lucida Console"/>
      <family val="3"/>
    </font>
    <font>
      <b/>
      <sz val="10"/>
      <name val="Arial"/>
      <family val="2"/>
    </font>
    <font>
      <b/>
      <sz val="12"/>
      <color indexed="48"/>
      <name val="Verdana"/>
      <family val="2"/>
    </font>
    <font>
      <sz val="11"/>
      <name val="Verdana"/>
      <family val="2"/>
    </font>
    <font>
      <b/>
      <u val="single"/>
      <sz val="12"/>
      <name val="Verdana"/>
      <family val="2"/>
    </font>
    <font>
      <b/>
      <sz val="10"/>
      <color indexed="48"/>
      <name val="Verdana"/>
      <family val="2"/>
    </font>
    <font>
      <sz val="12"/>
      <name val="Comic Sans MS"/>
      <family val="4"/>
    </font>
    <font>
      <sz val="13"/>
      <name val="Verdana"/>
      <family val="2"/>
    </font>
    <font>
      <sz val="14"/>
      <color indexed="12"/>
      <name val="Arial"/>
      <family val="2"/>
    </font>
    <font>
      <sz val="14"/>
      <color indexed="12"/>
      <name val="Verdana"/>
      <family val="2"/>
    </font>
    <font>
      <sz val="8"/>
      <name val="Arial"/>
      <family val="2"/>
    </font>
    <font>
      <sz val="22"/>
      <color indexed="8"/>
      <name val="Castellar"/>
      <family val="1"/>
    </font>
    <font>
      <sz val="12"/>
      <color indexed="12"/>
      <name val="Verdana"/>
      <family val="2"/>
    </font>
    <font>
      <b/>
      <sz val="10"/>
      <name val="Comic Sans MS"/>
      <family val="4"/>
    </font>
    <font>
      <b/>
      <sz val="9"/>
      <color indexed="48"/>
      <name val="Verdana"/>
      <family val="2"/>
    </font>
    <font>
      <b/>
      <sz val="11"/>
      <name val="Verdana"/>
      <family val="2"/>
    </font>
    <font>
      <strike/>
      <sz val="11"/>
      <name val="Cambria"/>
      <family val="1"/>
    </font>
    <font>
      <b/>
      <strike/>
      <sz val="11"/>
      <name val="Cambria"/>
      <family val="1"/>
    </font>
    <font>
      <b/>
      <sz val="22"/>
      <color indexed="8"/>
      <name val="Castellar"/>
      <family val="1"/>
    </font>
    <font>
      <b/>
      <sz val="11"/>
      <color indexed="12"/>
      <name val="Verdana"/>
      <family val="2"/>
    </font>
    <font>
      <sz val="11"/>
      <color indexed="12"/>
      <name val="Arial"/>
      <family val="2"/>
    </font>
    <font>
      <sz val="11"/>
      <color indexed="12"/>
      <name val="Verdana"/>
      <family val="2"/>
    </font>
    <font>
      <b/>
      <sz val="11"/>
      <color indexed="48"/>
      <name val="Verdana"/>
      <family val="2"/>
    </font>
    <font>
      <b/>
      <sz val="9"/>
      <color indexed="48"/>
      <name val="Lucida Console"/>
      <family val="3"/>
    </font>
    <font>
      <u val="single"/>
      <sz val="10"/>
      <name val="Verdana"/>
      <family val="2"/>
    </font>
    <font>
      <b/>
      <i/>
      <sz val="14"/>
      <color indexed="12"/>
      <name val="Tahoma"/>
      <family val="2"/>
    </font>
    <font>
      <b/>
      <u val="single"/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48"/>
      <name val="Verdana"/>
      <family val="2"/>
    </font>
    <font>
      <b/>
      <i/>
      <sz val="14"/>
      <name val="Tahoma"/>
      <family val="2"/>
    </font>
    <font>
      <b/>
      <sz val="14"/>
      <color indexed="48"/>
      <name val="Lucida Console"/>
      <family val="3"/>
    </font>
    <font>
      <b/>
      <sz val="14"/>
      <name val="Verdana"/>
      <family val="2"/>
    </font>
    <font>
      <b/>
      <i/>
      <sz val="18"/>
      <color indexed="12"/>
      <name val="Tahoma"/>
      <family val="2"/>
    </font>
    <font>
      <b/>
      <i/>
      <sz val="24"/>
      <color indexed="12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color indexed="53"/>
      <name val="Verdana"/>
      <family val="2"/>
    </font>
    <font>
      <b/>
      <sz val="12"/>
      <name val="Verdana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10"/>
      <color indexed="23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3"/>
      <color indexed="48"/>
      <name val="Verdana"/>
      <family val="2"/>
    </font>
    <font>
      <sz val="10"/>
      <name val="Calibri"/>
      <family val="2"/>
    </font>
    <font>
      <sz val="10"/>
      <color indexed="12"/>
      <name val="Comic Sans MS"/>
      <family val="4"/>
    </font>
    <font>
      <b/>
      <u val="single"/>
      <sz val="12"/>
      <color indexed="12"/>
      <name val="Verdana"/>
      <family val="2"/>
    </font>
    <font>
      <b/>
      <i/>
      <sz val="22"/>
      <name val="Comic Sans MS"/>
      <family val="4"/>
    </font>
    <font>
      <sz val="11"/>
      <color indexed="9"/>
      <name val="Arial"/>
      <family val="2"/>
    </font>
    <font>
      <b/>
      <sz val="10"/>
      <color indexed="48"/>
      <name val="Lucida Console"/>
      <family val="3"/>
    </font>
    <font>
      <sz val="8"/>
      <name val="Verdana"/>
      <family val="2"/>
    </font>
    <font>
      <u val="single"/>
      <sz val="10"/>
      <color indexed="20"/>
      <name val="Arial"/>
      <family val="2"/>
    </font>
    <font>
      <b/>
      <sz val="12"/>
      <color indexed="53"/>
      <name val="Verdana"/>
      <family val="2"/>
    </font>
    <font>
      <b/>
      <sz val="12"/>
      <color indexed="49"/>
      <name val="Verdana"/>
      <family val="2"/>
    </font>
    <font>
      <b/>
      <u val="single"/>
      <sz val="10"/>
      <color indexed="49"/>
      <name val="Verdana"/>
      <family val="2"/>
    </font>
    <font>
      <b/>
      <sz val="10"/>
      <color indexed="20"/>
      <name val="Arial"/>
      <family val="2"/>
    </font>
    <font>
      <b/>
      <u val="single"/>
      <sz val="10"/>
      <color indexed="30"/>
      <name val="Verdana"/>
      <family val="2"/>
    </font>
    <font>
      <sz val="14"/>
      <color indexed="30"/>
      <name val="Arial"/>
      <family val="2"/>
    </font>
    <font>
      <sz val="14"/>
      <color indexed="30"/>
      <name val="Verdana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22"/>
      <color indexed="8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i/>
      <sz val="16"/>
      <color indexed="8"/>
      <name val="Arial Rounded MT Bold"/>
      <family val="2"/>
    </font>
    <font>
      <sz val="12"/>
      <color indexed="21"/>
      <name val="Verdana"/>
      <family val="2"/>
    </font>
    <font>
      <sz val="14"/>
      <color indexed="21"/>
      <name val="Verdana"/>
      <family val="2"/>
    </font>
    <font>
      <b/>
      <sz val="14"/>
      <color indexed="21"/>
      <name val="Verdana"/>
      <family val="2"/>
    </font>
    <font>
      <sz val="14"/>
      <color indexed="21"/>
      <name val="Arial"/>
      <family val="2"/>
    </font>
    <font>
      <sz val="10"/>
      <color indexed="21"/>
      <name val="Verdana"/>
      <family val="2"/>
    </font>
    <font>
      <sz val="10"/>
      <color indexed="21"/>
      <name val="Arial"/>
      <family val="2"/>
    </font>
    <font>
      <b/>
      <sz val="25"/>
      <color indexed="12"/>
      <name val="Arial"/>
      <family val="2"/>
    </font>
    <font>
      <b/>
      <sz val="12"/>
      <color indexed="12"/>
      <name val="Arial"/>
      <family val="2"/>
    </font>
    <font>
      <b/>
      <sz val="20"/>
      <color indexed="12"/>
      <name val="Arial"/>
      <family val="2"/>
    </font>
    <font>
      <sz val="16"/>
      <color indexed="12"/>
      <name val="Arial"/>
      <family val="2"/>
    </font>
    <font>
      <b/>
      <i/>
      <sz val="16"/>
      <name val="Tahoma"/>
      <family val="2"/>
    </font>
    <font>
      <b/>
      <i/>
      <sz val="11.5"/>
      <name val="Tahoma"/>
      <family val="2"/>
    </font>
    <font>
      <sz val="9"/>
      <name val="Arial"/>
      <family val="2"/>
    </font>
    <font>
      <sz val="16"/>
      <color indexed="10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3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10"/>
      <color indexed="12"/>
      <name val="Arial"/>
      <family val="2"/>
    </font>
    <font>
      <u val="single"/>
      <sz val="10"/>
      <color theme="11"/>
      <name val="Arial"/>
      <family val="2"/>
    </font>
    <font>
      <b/>
      <u val="single"/>
      <sz val="14"/>
      <color rgb="FFFF6600"/>
      <name val="Verdana"/>
      <family val="2"/>
    </font>
    <font>
      <b/>
      <sz val="12"/>
      <color rgb="FFFF6600"/>
      <name val="Verdana"/>
      <family val="2"/>
    </font>
    <font>
      <b/>
      <sz val="12"/>
      <color theme="8" tint="-0.24997000396251678"/>
      <name val="Verdana"/>
      <family val="2"/>
    </font>
    <font>
      <b/>
      <u val="single"/>
      <sz val="10"/>
      <color theme="8" tint="-0.24997000396251678"/>
      <name val="Verdana"/>
      <family val="2"/>
    </font>
    <font>
      <b/>
      <sz val="10"/>
      <color rgb="FF800080"/>
      <name val="Arial"/>
      <family val="2"/>
    </font>
    <font>
      <b/>
      <u val="single"/>
      <sz val="10"/>
      <color rgb="FF0070C0"/>
      <name val="Verdana"/>
      <family val="2"/>
    </font>
    <font>
      <sz val="14"/>
      <color rgb="FF0070C0"/>
      <name val="Arial"/>
      <family val="2"/>
    </font>
    <font>
      <sz val="14"/>
      <color rgb="FF0070C0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rgb="FF00B050"/>
      <name val="Verdana"/>
      <family val="2"/>
    </font>
    <font>
      <sz val="14"/>
      <color rgb="FF00B050"/>
      <name val="Verdana"/>
      <family val="2"/>
    </font>
    <font>
      <b/>
      <sz val="14"/>
      <color rgb="FF00B050"/>
      <name val="Verdana"/>
      <family val="2"/>
    </font>
    <font>
      <sz val="14"/>
      <color rgb="FF00B050"/>
      <name val="Arial"/>
      <family val="2"/>
    </font>
    <font>
      <sz val="10"/>
      <color rgb="FF00B050"/>
      <name val="Verdana"/>
      <family val="2"/>
    </font>
    <font>
      <sz val="10"/>
      <color rgb="FF00B050"/>
      <name val="Arial"/>
      <family val="2"/>
    </font>
    <font>
      <i/>
      <sz val="22"/>
      <color theme="1"/>
      <name val="Calibri"/>
      <family val="2"/>
    </font>
    <font>
      <sz val="14"/>
      <color theme="1"/>
      <name val="Calibri"/>
      <family val="2"/>
    </font>
    <font>
      <i/>
      <sz val="16"/>
      <color theme="1"/>
      <name val="Arial Rounded MT Bold"/>
      <family val="2"/>
    </font>
    <font>
      <b/>
      <u val="single"/>
      <sz val="9"/>
      <color rgb="FF0070C0"/>
      <name val="Arial"/>
      <family val="2"/>
    </font>
    <font>
      <b/>
      <sz val="10"/>
      <color rgb="FF0000FF"/>
      <name val="Arial"/>
      <family val="2"/>
    </font>
    <font>
      <sz val="11"/>
      <color rgb="FF0000FF"/>
      <name val="Arial"/>
      <family val="2"/>
    </font>
    <font>
      <b/>
      <i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>
        <color indexed="23"/>
      </top>
      <bottom/>
    </border>
    <border>
      <left style="thin">
        <color indexed="22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2"/>
      </right>
      <top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medium"/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medium"/>
      <top style="thin">
        <color indexed="23"/>
      </top>
      <bottom style="medium"/>
    </border>
    <border>
      <left style="medium"/>
      <right style="thin">
        <color indexed="22"/>
      </right>
      <top style="thin">
        <color indexed="23"/>
      </top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>
        <color indexed="22"/>
      </right>
      <top style="thin">
        <color indexed="23"/>
      </top>
      <bottom/>
    </border>
    <border>
      <left style="thin">
        <color indexed="22"/>
      </left>
      <right/>
      <top style="thin">
        <color indexed="2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2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3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5" fillId="4" borderId="7" applyNumberFormat="0" applyFont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6" borderId="9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  <xf numFmtId="1" fontId="6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173" fontId="0" fillId="0" borderId="0" xfId="0" applyNumberFormat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" fontId="37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70" fontId="33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21" fontId="6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Border="1" applyAlignment="1">
      <alignment horizontal="center" vertical="center"/>
    </xf>
    <xf numFmtId="171" fontId="13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1" fontId="38" fillId="0" borderId="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 quotePrefix="1">
      <alignment horizontal="center" vertical="center"/>
    </xf>
    <xf numFmtId="0" fontId="40" fillId="0" borderId="10" xfId="0" applyFont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0" fontId="33" fillId="0" borderId="0" xfId="0" applyNumberFormat="1" applyFont="1" applyAlignment="1">
      <alignment horizontal="center"/>
    </xf>
    <xf numFmtId="0" fontId="8" fillId="0" borderId="0" xfId="0" applyFont="1" applyAlignment="1">
      <alignment horizontal="centerContinuous" vertical="center"/>
    </xf>
    <xf numFmtId="169" fontId="2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1" fontId="32" fillId="0" borderId="0" xfId="0" applyNumberFormat="1" applyFont="1" applyAlignment="1">
      <alignment horizontal="center" vertical="center"/>
    </xf>
    <xf numFmtId="21" fontId="8" fillId="0" borderId="0" xfId="0" applyNumberFormat="1" applyFont="1" applyAlignment="1">
      <alignment horizontal="centerContinuous" vertical="center"/>
    </xf>
    <xf numFmtId="47" fontId="8" fillId="0" borderId="0" xfId="0" applyNumberFormat="1" applyFont="1" applyAlignment="1">
      <alignment horizontal="centerContinuous" vertical="center"/>
    </xf>
    <xf numFmtId="1" fontId="10" fillId="5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43" fillId="0" borderId="0" xfId="0" applyFont="1" applyAlignment="1">
      <alignment horizontal="center" vertical="center"/>
    </xf>
    <xf numFmtId="172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Continuous" vertical="center"/>
    </xf>
    <xf numFmtId="47" fontId="45" fillId="0" borderId="0" xfId="0" applyNumberFormat="1" applyFont="1" applyAlignment="1">
      <alignment horizontal="centerContinuous" vertical="center"/>
    </xf>
    <xf numFmtId="169" fontId="2" fillId="0" borderId="0" xfId="0" applyNumberFormat="1" applyFont="1" applyBorder="1" applyAlignment="1" applyProtection="1">
      <alignment horizontal="center" vertical="center"/>
      <protection/>
    </xf>
    <xf numFmtId="169" fontId="39" fillId="0" borderId="0" xfId="0" applyNumberFormat="1" applyFont="1" applyBorder="1" applyAlignment="1" applyProtection="1">
      <alignment horizontal="center" vertical="center"/>
      <protection/>
    </xf>
    <xf numFmtId="47" fontId="48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47" fontId="48" fillId="0" borderId="13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Border="1" applyAlignment="1">
      <alignment/>
    </xf>
    <xf numFmtId="1" fontId="38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/>
    </xf>
    <xf numFmtId="21" fontId="6" fillId="0" borderId="14" xfId="0" applyNumberFormat="1" applyFont="1" applyBorder="1" applyAlignment="1">
      <alignment horizontal="center" vertical="center"/>
    </xf>
    <xf numFmtId="169" fontId="39" fillId="0" borderId="14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47" fontId="48" fillId="0" borderId="0" xfId="0" applyNumberFormat="1" applyFont="1" applyBorder="1" applyAlignment="1" applyProtection="1">
      <alignment horizontal="center" vertical="center"/>
      <protection/>
    </xf>
    <xf numFmtId="1" fontId="39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168" fontId="33" fillId="0" borderId="0" xfId="0" applyNumberFormat="1" applyFont="1" applyBorder="1" applyAlignment="1">
      <alignment horizontal="center" vertical="center"/>
    </xf>
    <xf numFmtId="1" fontId="52" fillId="0" borderId="0" xfId="0" applyNumberFormat="1" applyFont="1" applyAlignment="1">
      <alignment horizontal="center" vertical="center"/>
    </xf>
    <xf numFmtId="1" fontId="53" fillId="0" borderId="0" xfId="0" applyNumberFormat="1" applyFont="1" applyAlignment="1">
      <alignment horizontal="center" vertical="center"/>
    </xf>
    <xf numFmtId="0" fontId="33" fillId="0" borderId="0" xfId="0" applyFont="1" applyBorder="1" applyAlignment="1">
      <alignment horizontal="center"/>
    </xf>
    <xf numFmtId="170" fontId="33" fillId="0" borderId="0" xfId="0" applyNumberFormat="1" applyFont="1" applyBorder="1" applyAlignment="1">
      <alignment horizontal="right"/>
    </xf>
    <xf numFmtId="168" fontId="33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 quotePrefix="1">
      <alignment horizontal="center" vertical="center"/>
    </xf>
    <xf numFmtId="0" fontId="10" fillId="0" borderId="0" xfId="0" applyFont="1" applyBorder="1" applyAlignment="1">
      <alignment horizontal="right"/>
    </xf>
    <xf numFmtId="1" fontId="5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1" fontId="39" fillId="0" borderId="12" xfId="0" applyNumberFormat="1" applyFont="1" applyBorder="1" applyAlignment="1">
      <alignment horizontal="left" vertical="center"/>
    </xf>
    <xf numFmtId="1" fontId="39" fillId="0" borderId="12" xfId="0" applyNumberFormat="1" applyFont="1" applyBorder="1" applyAlignment="1">
      <alignment horizontal="center" vertical="center"/>
    </xf>
    <xf numFmtId="47" fontId="45" fillId="0" borderId="12" xfId="0" applyNumberFormat="1" applyFont="1" applyBorder="1" applyAlignment="1">
      <alignment horizontal="centerContinuous" vertical="center"/>
    </xf>
    <xf numFmtId="0" fontId="39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4" fontId="39" fillId="0" borderId="12" xfId="0" applyNumberFormat="1" applyFont="1" applyBorder="1" applyAlignment="1">
      <alignment horizontal="center" vertical="center"/>
    </xf>
    <xf numFmtId="170" fontId="124" fillId="0" borderId="0" xfId="0" applyNumberFormat="1" applyFont="1" applyBorder="1" applyAlignment="1">
      <alignment horizontal="center" vertical="center" wrapText="1"/>
    </xf>
    <xf numFmtId="21" fontId="125" fillId="0" borderId="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 quotePrefix="1">
      <alignment horizontal="center" vertical="center"/>
    </xf>
    <xf numFmtId="0" fontId="50" fillId="0" borderId="0" xfId="0" applyFont="1" applyFill="1" applyBorder="1" applyAlignment="1" quotePrefix="1">
      <alignment horizontal="center" vertical="center"/>
    </xf>
    <xf numFmtId="172" fontId="45" fillId="0" borderId="0" xfId="0" applyNumberFormat="1" applyFont="1" applyAlignment="1">
      <alignment horizontal="center"/>
    </xf>
    <xf numFmtId="0" fontId="39" fillId="0" borderId="0" xfId="0" applyFont="1" applyFill="1" applyAlignment="1">
      <alignment horizontal="centerContinuous" vertical="center"/>
    </xf>
    <xf numFmtId="1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172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centerContinuous" vertical="center"/>
    </xf>
    <xf numFmtId="47" fontId="57" fillId="0" borderId="0" xfId="0" applyNumberFormat="1" applyFont="1" applyAlignment="1">
      <alignment horizontal="centerContinuous" vertical="center"/>
    </xf>
    <xf numFmtId="169" fontId="39" fillId="0" borderId="0" xfId="0" applyNumberFormat="1" applyFont="1" applyAlignment="1" applyProtection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172" fontId="57" fillId="0" borderId="0" xfId="0" applyNumberFormat="1" applyFont="1" applyAlignment="1">
      <alignment horizontal="center"/>
    </xf>
    <xf numFmtId="0" fontId="58" fillId="0" borderId="0" xfId="0" applyFont="1" applyFill="1" applyAlignment="1">
      <alignment horizontal="centerContinuous" vertical="center"/>
    </xf>
    <xf numFmtId="0" fontId="59" fillId="0" borderId="0" xfId="0" applyFont="1" applyFill="1" applyAlignment="1" quotePrefix="1">
      <alignment horizontal="left" vertical="center"/>
    </xf>
    <xf numFmtId="170" fontId="33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right"/>
    </xf>
    <xf numFmtId="0" fontId="62" fillId="0" borderId="10" xfId="0" applyFont="1" applyBorder="1" applyAlignment="1">
      <alignment horizontal="center" vertical="center"/>
    </xf>
    <xf numFmtId="1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" fontId="63" fillId="0" borderId="0" xfId="0" applyNumberFormat="1" applyFont="1" applyBorder="1" applyAlignment="1">
      <alignment horizontal="center" vertical="center"/>
    </xf>
    <xf numFmtId="1" fontId="64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5" fillId="0" borderId="10" xfId="0" applyFont="1" applyFill="1" applyBorder="1" applyAlignment="1" quotePrefix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6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21" fontId="8" fillId="0" borderId="0" xfId="0" applyNumberFormat="1" applyFont="1" applyBorder="1" applyAlignment="1">
      <alignment horizontal="center" vertical="center"/>
    </xf>
    <xf numFmtId="16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47" fontId="45" fillId="0" borderId="11" xfId="0" applyNumberFormat="1" applyFont="1" applyBorder="1" applyAlignment="1" applyProtection="1">
      <alignment horizontal="center" vertical="center"/>
      <protection/>
    </xf>
    <xf numFmtId="0" fontId="65" fillId="0" borderId="0" xfId="0" applyFont="1" applyFill="1" applyBorder="1" applyAlignment="1" quotePrefix="1">
      <alignment horizontal="center" vertical="center"/>
    </xf>
    <xf numFmtId="171" fontId="66" fillId="0" borderId="0" xfId="0" applyNumberFormat="1" applyFont="1" applyBorder="1" applyAlignment="1">
      <alignment horizontal="center" vertical="center"/>
    </xf>
    <xf numFmtId="171" fontId="66" fillId="0" borderId="11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right"/>
    </xf>
    <xf numFmtId="1" fontId="68" fillId="0" borderId="0" xfId="0" applyNumberFormat="1" applyFont="1" applyBorder="1" applyAlignment="1">
      <alignment horizontal="center" vertical="center"/>
    </xf>
    <xf numFmtId="173" fontId="63" fillId="0" borderId="0" xfId="0" applyNumberFormat="1" applyFont="1" applyBorder="1" applyAlignment="1">
      <alignment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1" fontId="65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/>
    </xf>
    <xf numFmtId="21" fontId="8" fillId="0" borderId="14" xfId="0" applyNumberFormat="1" applyFont="1" applyBorder="1" applyAlignment="1">
      <alignment horizontal="center" vertical="center"/>
    </xf>
    <xf numFmtId="169" fontId="8" fillId="0" borderId="14" xfId="0" applyNumberFormat="1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47" fontId="45" fillId="0" borderId="13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/>
    </xf>
    <xf numFmtId="0" fontId="58" fillId="0" borderId="0" xfId="0" applyFont="1" applyFill="1" applyBorder="1" applyAlignment="1" quotePrefix="1">
      <alignment horizontal="center" vertical="center"/>
    </xf>
    <xf numFmtId="1" fontId="10" fillId="0" borderId="0" xfId="0" applyNumberFormat="1" applyFont="1" applyAlignment="1">
      <alignment/>
    </xf>
    <xf numFmtId="0" fontId="65" fillId="0" borderId="15" xfId="0" applyFont="1" applyFill="1" applyBorder="1" applyAlignment="1" quotePrefix="1">
      <alignment horizontal="center" vertical="center"/>
    </xf>
    <xf numFmtId="0" fontId="65" fillId="0" borderId="14" xfId="0" applyFont="1" applyFill="1" applyBorder="1" applyAlignment="1" quotePrefix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8" fillId="0" borderId="14" xfId="0" applyFont="1" applyFill="1" applyBorder="1" applyAlignment="1" quotePrefix="1">
      <alignment horizontal="center" vertical="center"/>
    </xf>
    <xf numFmtId="1" fontId="68" fillId="0" borderId="14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/>
    </xf>
    <xf numFmtId="173" fontId="63" fillId="0" borderId="14" xfId="0" applyNumberFormat="1" applyFont="1" applyBorder="1" applyAlignment="1">
      <alignment vertical="center"/>
    </xf>
    <xf numFmtId="0" fontId="6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0" fontId="0" fillId="0" borderId="0" xfId="0" applyAlignment="1" applyProtection="1">
      <alignment/>
      <protection/>
    </xf>
    <xf numFmtId="0" fontId="71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/>
    </xf>
    <xf numFmtId="177" fontId="37" fillId="0" borderId="17" xfId="0" applyNumberFormat="1" applyFont="1" applyFill="1" applyBorder="1" applyAlignment="1" applyProtection="1">
      <alignment horizontal="center" vertical="top"/>
      <protection locked="0"/>
    </xf>
    <xf numFmtId="177" fontId="37" fillId="0" borderId="18" xfId="0" applyNumberFormat="1" applyFont="1" applyFill="1" applyBorder="1" applyAlignment="1" applyProtection="1">
      <alignment horizontal="center" vertical="top"/>
      <protection locked="0"/>
    </xf>
    <xf numFmtId="177" fontId="71" fillId="0" borderId="18" xfId="0" applyNumberFormat="1" applyFont="1" applyFill="1" applyBorder="1" applyAlignment="1" applyProtection="1">
      <alignment horizontal="center" vertical="center"/>
      <protection/>
    </xf>
    <xf numFmtId="177" fontId="37" fillId="0" borderId="18" xfId="0" applyNumberFormat="1" applyFont="1" applyFill="1" applyBorder="1" applyAlignment="1" applyProtection="1">
      <alignment horizontal="right" vertical="center"/>
      <protection/>
    </xf>
    <xf numFmtId="178" fontId="37" fillId="0" borderId="18" xfId="0" applyNumberFormat="1" applyFont="1" applyFill="1" applyBorder="1" applyAlignment="1" applyProtection="1">
      <alignment horizontal="right" vertical="center" indent="1"/>
      <protection locked="0"/>
    </xf>
    <xf numFmtId="177" fontId="71" fillId="0" borderId="19" xfId="0" applyNumberFormat="1" applyFont="1" applyFill="1" applyBorder="1" applyAlignment="1" applyProtection="1">
      <alignment horizontal="center"/>
      <protection/>
    </xf>
    <xf numFmtId="21" fontId="0" fillId="0" borderId="0" xfId="0" applyNumberFormat="1" applyAlignment="1" applyProtection="1">
      <alignment/>
      <protection/>
    </xf>
    <xf numFmtId="0" fontId="37" fillId="19" borderId="20" xfId="0" applyFont="1" applyFill="1" applyBorder="1" applyAlignment="1" applyProtection="1">
      <alignment horizontal="center"/>
      <protection locked="0"/>
    </xf>
    <xf numFmtId="0" fontId="37" fillId="0" borderId="21" xfId="0" applyFont="1" applyFill="1" applyBorder="1" applyAlignment="1" applyProtection="1">
      <alignment horizontal="center"/>
      <protection locked="0"/>
    </xf>
    <xf numFmtId="0" fontId="37" fillId="0" borderId="21" xfId="0" applyFont="1" applyFill="1" applyBorder="1" applyAlignment="1" applyProtection="1">
      <alignment horizontal="right"/>
      <protection locked="0"/>
    </xf>
    <xf numFmtId="0" fontId="37" fillId="0" borderId="21" xfId="0" applyFont="1" applyFill="1" applyBorder="1" applyAlignment="1" applyProtection="1">
      <alignment horizontal="left" indent="1"/>
      <protection locked="0"/>
    </xf>
    <xf numFmtId="0" fontId="72" fillId="0" borderId="21" xfId="0" applyFont="1" applyFill="1" applyBorder="1" applyAlignment="1" applyProtection="1">
      <alignment horizontal="left" indent="1"/>
      <protection locked="0"/>
    </xf>
    <xf numFmtId="19" fontId="37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37" fillId="0" borderId="21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right"/>
      <protection locked="0"/>
    </xf>
    <xf numFmtId="0" fontId="37" fillId="0" borderId="21" xfId="0" applyFont="1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indent="1"/>
      <protection hidden="1"/>
    </xf>
    <xf numFmtId="1" fontId="0" fillId="0" borderId="21" xfId="0" applyNumberFormat="1" applyBorder="1" applyAlignment="1" applyProtection="1">
      <alignment horizontal="left" indent="1"/>
      <protection hidden="1"/>
    </xf>
    <xf numFmtId="19" fontId="46" fillId="0" borderId="21" xfId="0" applyNumberFormat="1" applyFont="1" applyBorder="1" applyAlignment="1" applyProtection="1">
      <alignment horizontal="left" indent="1"/>
      <protection hidden="1"/>
    </xf>
    <xf numFmtId="1" fontId="46" fillId="0" borderId="21" xfId="0" applyNumberFormat="1" applyFont="1" applyBorder="1" applyAlignment="1" applyProtection="1">
      <alignment horizontal="right" indent="1"/>
      <protection hidden="1"/>
    </xf>
    <xf numFmtId="21" fontId="37" fillId="0" borderId="21" xfId="0" applyNumberFormat="1" applyFont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center"/>
      <protection hidden="1"/>
    </xf>
    <xf numFmtId="21" fontId="0" fillId="0" borderId="21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" fontId="74" fillId="0" borderId="0" xfId="0" applyNumberFormat="1" applyFont="1" applyBorder="1" applyAlignment="1">
      <alignment horizontal="center" vertical="center"/>
    </xf>
    <xf numFmtId="21" fontId="6" fillId="0" borderId="0" xfId="0" applyNumberFormat="1" applyFont="1" applyBorder="1" applyAlignment="1">
      <alignment/>
    </xf>
    <xf numFmtId="170" fontId="73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" fontId="39" fillId="0" borderId="14" xfId="0" applyNumberFormat="1" applyFont="1" applyBorder="1" applyAlignment="1">
      <alignment horizontal="center" vertical="center"/>
    </xf>
    <xf numFmtId="1" fontId="51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21" fontId="2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21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 applyProtection="1">
      <alignment horizontal="center" vertical="center"/>
      <protection/>
    </xf>
    <xf numFmtId="21" fontId="126" fillId="0" borderId="0" xfId="0" applyNumberFormat="1" applyFont="1" applyBorder="1" applyAlignment="1">
      <alignment horizontal="center" vertical="center"/>
    </xf>
    <xf numFmtId="21" fontId="126" fillId="0" borderId="0" xfId="0" applyNumberFormat="1" applyFont="1" applyBorder="1" applyAlignment="1">
      <alignment/>
    </xf>
    <xf numFmtId="0" fontId="127" fillId="0" borderId="0" xfId="0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right"/>
    </xf>
    <xf numFmtId="180" fontId="76" fillId="0" borderId="0" xfId="0" applyNumberFormat="1" applyFont="1" applyAlignment="1">
      <alignment horizontal="center"/>
    </xf>
    <xf numFmtId="170" fontId="76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47" fontId="77" fillId="0" borderId="0" xfId="0" applyNumberFormat="1" applyFont="1" applyAlignment="1">
      <alignment horizontal="center"/>
    </xf>
    <xf numFmtId="47" fontId="128" fillId="0" borderId="0" xfId="0" applyNumberFormat="1" applyFont="1" applyAlignment="1">
      <alignment horizontal="center"/>
    </xf>
    <xf numFmtId="21" fontId="128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center"/>
    </xf>
    <xf numFmtId="171" fontId="35" fillId="0" borderId="10" xfId="0" applyNumberFormat="1" applyFont="1" applyBorder="1" applyAlignment="1">
      <alignment horizontal="center" vertical="center"/>
    </xf>
    <xf numFmtId="171" fontId="35" fillId="0" borderId="0" xfId="0" applyNumberFormat="1" applyFont="1" applyBorder="1" applyAlignment="1">
      <alignment horizontal="center" vertical="center"/>
    </xf>
    <xf numFmtId="171" fontId="35" fillId="0" borderId="11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 vertical="center"/>
    </xf>
    <xf numFmtId="170" fontId="33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69" fontId="39" fillId="0" borderId="11" xfId="0" applyNumberFormat="1" applyFont="1" applyBorder="1" applyAlignment="1" applyProtection="1">
      <alignment horizontal="center" vertical="center"/>
      <protection/>
    </xf>
    <xf numFmtId="1" fontId="80" fillId="0" borderId="0" xfId="0" applyNumberFormat="1" applyFont="1" applyBorder="1" applyAlignment="1">
      <alignment horizontal="center" vertical="center"/>
    </xf>
    <xf numFmtId="0" fontId="76" fillId="0" borderId="0" xfId="0" applyFont="1" applyAlignment="1">
      <alignment horizontal="left"/>
    </xf>
    <xf numFmtId="1" fontId="3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6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81" fillId="0" borderId="0" xfId="0" applyFon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82" fillId="0" borderId="0" xfId="0" applyFont="1" applyAlignment="1">
      <alignment horizontal="left" vertical="center"/>
    </xf>
    <xf numFmtId="1" fontId="6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38" fillId="0" borderId="15" xfId="0" applyFont="1" applyFill="1" applyBorder="1" applyAlignment="1" quotePrefix="1">
      <alignment horizontal="center" vertical="center"/>
    </xf>
    <xf numFmtId="0" fontId="76" fillId="0" borderId="0" xfId="0" applyFont="1" applyAlignment="1">
      <alignment horizontal="left" vertical="center"/>
    </xf>
    <xf numFmtId="173" fontId="39" fillId="0" borderId="0" xfId="0" applyNumberFormat="1" applyFont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1" fontId="85" fillId="2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129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Continuous" vertical="center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" fontId="45" fillId="0" borderId="0" xfId="0" applyNumberFormat="1" applyFont="1" applyAlignment="1">
      <alignment horizontal="center" vertical="center"/>
    </xf>
    <xf numFmtId="172" fontId="130" fillId="0" borderId="0" xfId="0" applyNumberFormat="1" applyFont="1" applyAlignment="1">
      <alignment horizontal="center"/>
    </xf>
    <xf numFmtId="47" fontId="131" fillId="0" borderId="0" xfId="0" applyNumberFormat="1" applyFont="1" applyAlignment="1">
      <alignment horizontal="centerContinuous" vertical="center"/>
    </xf>
    <xf numFmtId="0" fontId="86" fillId="0" borderId="0" xfId="0" applyFont="1" applyFill="1" applyAlignment="1" quotePrefix="1">
      <alignment horizontal="left" vertical="center"/>
    </xf>
    <xf numFmtId="2" fontId="0" fillId="0" borderId="0" xfId="0" applyNumberFormat="1" applyAlignment="1">
      <alignment/>
    </xf>
    <xf numFmtId="0" fontId="37" fillId="0" borderId="22" xfId="0" applyFont="1" applyBorder="1" applyAlignment="1" applyProtection="1">
      <alignment horizontal="center"/>
      <protection hidden="1"/>
    </xf>
    <xf numFmtId="169" fontId="7" fillId="0" borderId="23" xfId="0" applyNumberFormat="1" applyFont="1" applyBorder="1" applyAlignment="1" applyProtection="1">
      <alignment horizontal="center" vertical="center"/>
      <protection/>
    </xf>
    <xf numFmtId="21" fontId="0" fillId="0" borderId="24" xfId="0" applyNumberFormat="1" applyBorder="1" applyAlignment="1" applyProtection="1">
      <alignment horizontal="center"/>
      <protection hidden="1"/>
    </xf>
    <xf numFmtId="169" fontId="87" fillId="0" borderId="25" xfId="0" applyNumberFormat="1" applyFont="1" applyBorder="1" applyAlignment="1" applyProtection="1">
      <alignment horizontal="center" vertical="center"/>
      <protection/>
    </xf>
    <xf numFmtId="169" fontId="2" fillId="0" borderId="25" xfId="0" applyNumberFormat="1" applyFont="1" applyBorder="1" applyAlignment="1" applyProtection="1">
      <alignment horizontal="center" vertical="center"/>
      <protection/>
    </xf>
    <xf numFmtId="0" fontId="0" fillId="21" borderId="21" xfId="0" applyFill="1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right"/>
      <protection locked="0"/>
    </xf>
    <xf numFmtId="0" fontId="37" fillId="0" borderId="26" xfId="0" applyFont="1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indent="1"/>
      <protection hidden="1"/>
    </xf>
    <xf numFmtId="1" fontId="0" fillId="0" borderId="26" xfId="0" applyNumberFormat="1" applyBorder="1" applyAlignment="1" applyProtection="1">
      <alignment horizontal="left" indent="1"/>
      <protection hidden="1"/>
    </xf>
    <xf numFmtId="19" fontId="46" fillId="0" borderId="26" xfId="0" applyNumberFormat="1" applyFont="1" applyBorder="1" applyAlignment="1" applyProtection="1">
      <alignment horizontal="left" indent="1"/>
      <protection hidden="1"/>
    </xf>
    <xf numFmtId="1" fontId="46" fillId="0" borderId="26" xfId="0" applyNumberFormat="1" applyFont="1" applyBorder="1" applyAlignment="1" applyProtection="1">
      <alignment horizontal="right" indent="1"/>
      <protection hidden="1"/>
    </xf>
    <xf numFmtId="21" fontId="37" fillId="0" borderId="26" xfId="0" applyNumberFormat="1" applyFont="1" applyBorder="1" applyAlignment="1" applyProtection="1">
      <alignment horizontal="center"/>
      <protection locked="0"/>
    </xf>
    <xf numFmtId="169" fontId="2" fillId="0" borderId="27" xfId="0" applyNumberFormat="1" applyFont="1" applyBorder="1" applyAlignment="1" applyProtection="1">
      <alignment horizontal="center" vertical="center"/>
      <protection/>
    </xf>
    <xf numFmtId="21" fontId="0" fillId="0" borderId="28" xfId="0" applyNumberFormat="1" applyBorder="1" applyAlignment="1" applyProtection="1">
      <alignment horizontal="center"/>
      <protection hidden="1"/>
    </xf>
    <xf numFmtId="169" fontId="87" fillId="0" borderId="23" xfId="0" applyNumberFormat="1" applyFont="1" applyBorder="1" applyAlignment="1" applyProtection="1">
      <alignment horizontal="center" vertical="center"/>
      <protection/>
    </xf>
    <xf numFmtId="0" fontId="132" fillId="0" borderId="22" xfId="0" applyFont="1" applyBorder="1" applyAlignment="1" applyProtection="1">
      <alignment horizontal="center"/>
      <protection hidden="1"/>
    </xf>
    <xf numFmtId="0" fontId="133" fillId="0" borderId="21" xfId="0" applyFont="1" applyBorder="1" applyAlignment="1" applyProtection="1">
      <alignment horizontal="right"/>
      <protection locked="0"/>
    </xf>
    <xf numFmtId="0" fontId="132" fillId="0" borderId="21" xfId="0" applyFont="1" applyBorder="1" applyAlignment="1" applyProtection="1">
      <alignment horizontal="left" indent="1"/>
      <protection hidden="1"/>
    </xf>
    <xf numFmtId="0" fontId="133" fillId="0" borderId="21" xfId="0" applyFont="1" applyBorder="1" applyAlignment="1" applyProtection="1">
      <alignment horizontal="left" indent="1"/>
      <protection hidden="1"/>
    </xf>
    <xf numFmtId="1" fontId="133" fillId="0" borderId="21" xfId="0" applyNumberFormat="1" applyFont="1" applyBorder="1" applyAlignment="1" applyProtection="1">
      <alignment horizontal="left" indent="1"/>
      <protection hidden="1"/>
    </xf>
    <xf numFmtId="19" fontId="134" fillId="0" borderId="21" xfId="0" applyNumberFormat="1" applyFont="1" applyBorder="1" applyAlignment="1" applyProtection="1">
      <alignment horizontal="left" indent="1"/>
      <protection hidden="1"/>
    </xf>
    <xf numFmtId="1" fontId="134" fillId="0" borderId="21" xfId="0" applyNumberFormat="1" applyFont="1" applyBorder="1" applyAlignment="1" applyProtection="1">
      <alignment horizontal="right" indent="1"/>
      <protection hidden="1"/>
    </xf>
    <xf numFmtId="21" fontId="132" fillId="0" borderId="21" xfId="0" applyNumberFormat="1" applyFont="1" applyBorder="1" applyAlignment="1" applyProtection="1">
      <alignment horizontal="center"/>
      <protection locked="0"/>
    </xf>
    <xf numFmtId="0" fontId="37" fillId="0" borderId="29" xfId="0" applyFont="1" applyBorder="1" applyAlignment="1" applyProtection="1">
      <alignment horizontal="center"/>
      <protection hidden="1"/>
    </xf>
    <xf numFmtId="169" fontId="87" fillId="0" borderId="30" xfId="0" applyNumberFormat="1" applyFont="1" applyBorder="1" applyAlignment="1" applyProtection="1">
      <alignment horizontal="center" vertical="center"/>
      <protection/>
    </xf>
    <xf numFmtId="1" fontId="135" fillId="0" borderId="0" xfId="0" applyNumberFormat="1" applyFont="1" applyAlignment="1">
      <alignment horizontal="right" vertical="center"/>
    </xf>
    <xf numFmtId="1" fontId="136" fillId="0" borderId="0" xfId="0" applyNumberFormat="1" applyFont="1" applyAlignment="1">
      <alignment horizontal="center" vertical="center"/>
    </xf>
    <xf numFmtId="1" fontId="137" fillId="0" borderId="0" xfId="0" applyNumberFormat="1" applyFont="1" applyAlignment="1">
      <alignment horizontal="center" vertical="center"/>
    </xf>
    <xf numFmtId="172" fontId="138" fillId="0" borderId="0" xfId="0" applyNumberFormat="1" applyFont="1" applyAlignment="1">
      <alignment horizontal="center"/>
    </xf>
    <xf numFmtId="0" fontId="136" fillId="0" borderId="0" xfId="0" applyFont="1" applyAlignment="1">
      <alignment horizontal="centerContinuous" vertical="center"/>
    </xf>
    <xf numFmtId="47" fontId="136" fillId="0" borderId="0" xfId="0" applyNumberFormat="1" applyFont="1" applyAlignment="1">
      <alignment horizontal="centerContinuous" vertical="center"/>
    </xf>
    <xf numFmtId="169" fontId="139" fillId="0" borderId="0" xfId="0" applyNumberFormat="1" applyFont="1" applyAlignment="1" applyProtection="1">
      <alignment horizontal="center" vertical="center"/>
      <protection/>
    </xf>
    <xf numFmtId="0" fontId="140" fillId="0" borderId="0" xfId="0" applyFont="1" applyAlignment="1">
      <alignment/>
    </xf>
    <xf numFmtId="0" fontId="86" fillId="0" borderId="0" xfId="0" applyFont="1" applyFill="1" applyAlignment="1" quotePrefix="1">
      <alignment horizontal="center" vertic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15" fontId="8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41" fillId="22" borderId="31" xfId="0" applyFont="1" applyFill="1" applyBorder="1" applyAlignment="1">
      <alignment horizontal="center" vertical="center"/>
    </xf>
    <xf numFmtId="0" fontId="141" fillId="22" borderId="32" xfId="0" applyFont="1" applyFill="1" applyBorder="1" applyAlignment="1">
      <alignment horizontal="center" vertical="center"/>
    </xf>
    <xf numFmtId="0" fontId="141" fillId="22" borderId="33" xfId="0" applyFont="1" applyFill="1" applyBorder="1" applyAlignment="1">
      <alignment horizontal="center" vertical="center"/>
    </xf>
    <xf numFmtId="0" fontId="141" fillId="22" borderId="34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41" fillId="0" borderId="10" xfId="0" applyFont="1" applyFill="1" applyBorder="1" applyAlignment="1" quotePrefix="1">
      <alignment horizontal="center" vertical="center"/>
    </xf>
    <xf numFmtId="0" fontId="41" fillId="0" borderId="0" xfId="0" applyFont="1" applyFill="1" applyBorder="1" applyAlignment="1" quotePrefix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171" fontId="35" fillId="0" borderId="10" xfId="0" applyNumberFormat="1" applyFont="1" applyBorder="1" applyAlignment="1">
      <alignment horizontal="center" vertical="center"/>
    </xf>
    <xf numFmtId="171" fontId="35" fillId="0" borderId="0" xfId="0" applyNumberFormat="1" applyFont="1" applyBorder="1" applyAlignment="1">
      <alignment horizontal="center" vertical="center"/>
    </xf>
    <xf numFmtId="171" fontId="35" fillId="0" borderId="11" xfId="0" applyNumberFormat="1" applyFont="1" applyBorder="1" applyAlignment="1">
      <alignment horizontal="center" vertical="center"/>
    </xf>
    <xf numFmtId="0" fontId="50" fillId="0" borderId="15" xfId="0" applyFont="1" applyFill="1" applyBorder="1" applyAlignment="1" quotePrefix="1">
      <alignment horizontal="center" vertical="center"/>
    </xf>
    <xf numFmtId="0" fontId="50" fillId="0" borderId="14" xfId="0" applyFont="1" applyFill="1" applyBorder="1" applyAlignment="1" quotePrefix="1">
      <alignment horizontal="center" vertical="center"/>
    </xf>
    <xf numFmtId="0" fontId="50" fillId="0" borderId="0" xfId="0" applyFont="1" applyFill="1" applyBorder="1" applyAlignment="1" quotePrefix="1">
      <alignment horizontal="center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0" borderId="0" xfId="0" applyAlignment="1" quotePrefix="1">
      <alignment horizontal="center"/>
    </xf>
    <xf numFmtId="47" fontId="0" fillId="0" borderId="0" xfId="0" applyNumberFormat="1" applyFont="1" applyAlignment="1">
      <alignment horizontal="center"/>
    </xf>
    <xf numFmtId="47" fontId="0" fillId="0" borderId="0" xfId="0" applyNumberFormat="1" applyAlignment="1">
      <alignment horizontal="center"/>
    </xf>
    <xf numFmtId="0" fontId="50" fillId="0" borderId="10" xfId="0" applyFont="1" applyFill="1" applyBorder="1" applyAlignment="1" quotePrefix="1">
      <alignment horizontal="center" vertical="center"/>
    </xf>
    <xf numFmtId="0" fontId="65" fillId="0" borderId="0" xfId="0" applyFont="1" applyFill="1" applyBorder="1" applyAlignment="1" quotePrefix="1">
      <alignment horizontal="left" vertical="center"/>
    </xf>
    <xf numFmtId="0" fontId="33" fillId="0" borderId="0" xfId="0" applyFont="1" applyBorder="1" applyAlignment="1">
      <alignment horizontal="center"/>
    </xf>
    <xf numFmtId="0" fontId="70" fillId="0" borderId="35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176" fontId="69" fillId="0" borderId="10" xfId="0" applyNumberFormat="1" applyFont="1" applyBorder="1" applyAlignment="1">
      <alignment horizontal="center" vertical="center"/>
    </xf>
    <xf numFmtId="176" fontId="69" fillId="0" borderId="0" xfId="0" applyNumberFormat="1" applyFont="1" applyBorder="1" applyAlignment="1">
      <alignment horizontal="center" vertical="center"/>
    </xf>
    <xf numFmtId="176" fontId="69" fillId="0" borderId="11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99" fillId="0" borderId="10" xfId="0" applyFont="1" applyBorder="1" applyAlignment="1">
      <alignment horizontal="left" vertical="center" wrapText="1"/>
    </xf>
    <xf numFmtId="0" fontId="99" fillId="0" borderId="0" xfId="0" applyFont="1" applyAlignment="1">
      <alignment horizontal="left" vertical="center" wrapText="1"/>
    </xf>
    <xf numFmtId="0" fontId="0" fillId="0" borderId="16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177" fontId="37" fillId="0" borderId="17" xfId="0" applyNumberFormat="1" applyFont="1" applyFill="1" applyBorder="1" applyAlignment="1" applyProtection="1">
      <alignment horizontal="center" vertical="top"/>
      <protection locked="0"/>
    </xf>
    <xf numFmtId="177" fontId="37" fillId="0" borderId="18" xfId="0" applyNumberFormat="1" applyFont="1" applyFill="1" applyBorder="1" applyAlignment="1" applyProtection="1">
      <alignment horizontal="center" vertical="top"/>
      <protection locked="0"/>
    </xf>
    <xf numFmtId="0" fontId="142" fillId="0" borderId="0" xfId="0" applyFont="1" applyAlignment="1">
      <alignment horizontal="center" vertical="center"/>
    </xf>
    <xf numFmtId="0" fontId="71" fillId="0" borderId="38" xfId="0" applyFont="1" applyFill="1" applyBorder="1" applyAlignment="1" applyProtection="1">
      <alignment horizontal="center" vertical="center"/>
      <protection locked="0"/>
    </xf>
    <xf numFmtId="0" fontId="71" fillId="0" borderId="16" xfId="0" applyFont="1" applyFill="1" applyBorder="1" applyAlignment="1" applyProtection="1">
      <alignment horizontal="center" vertical="center"/>
      <protection locked="0"/>
    </xf>
    <xf numFmtId="0" fontId="143" fillId="0" borderId="0" xfId="0" applyFont="1" applyAlignment="1">
      <alignment horizontal="center" vertical="center"/>
    </xf>
    <xf numFmtId="0" fontId="65" fillId="0" borderId="15" xfId="0" applyFont="1" applyFill="1" applyBorder="1" applyAlignment="1" quotePrefix="1">
      <alignment horizontal="center" vertical="center"/>
    </xf>
    <xf numFmtId="0" fontId="65" fillId="0" borderId="14" xfId="0" applyFont="1" applyFill="1" applyBorder="1" applyAlignment="1" quotePrefix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171" fontId="61" fillId="0" borderId="10" xfId="0" applyNumberFormat="1" applyFont="1" applyBorder="1" applyAlignment="1">
      <alignment horizontal="center" vertical="center"/>
    </xf>
    <xf numFmtId="171" fontId="61" fillId="0" borderId="0" xfId="0" applyNumberFormat="1" applyFont="1" applyBorder="1" applyAlignment="1">
      <alignment horizontal="center" vertical="center"/>
    </xf>
    <xf numFmtId="171" fontId="61" fillId="0" borderId="11" xfId="0" applyNumberFormat="1" applyFont="1" applyBorder="1" applyAlignment="1">
      <alignment horizontal="center" vertical="center"/>
    </xf>
    <xf numFmtId="0" fontId="65" fillId="0" borderId="10" xfId="0" applyFont="1" applyFill="1" applyBorder="1" applyAlignment="1" quotePrefix="1">
      <alignment horizontal="center" vertical="center"/>
    </xf>
    <xf numFmtId="0" fontId="65" fillId="0" borderId="0" xfId="0" applyFont="1" applyFill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108" fillId="0" borderId="0" xfId="0" applyFont="1" applyAlignment="1">
      <alignment horizontal="center"/>
    </xf>
    <xf numFmtId="1" fontId="109" fillId="0" borderId="0" xfId="0" applyNumberFormat="1" applyFont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171" fontId="11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1" fontId="113" fillId="0" borderId="0" xfId="0" applyNumberFormat="1" applyFont="1" applyAlignment="1">
      <alignment horizontal="center"/>
    </xf>
    <xf numFmtId="0" fontId="114" fillId="0" borderId="0" xfId="0" applyFont="1" applyAlignment="1">
      <alignment/>
    </xf>
    <xf numFmtId="0" fontId="115" fillId="0" borderId="0" xfId="0" applyFont="1" applyAlignment="1">
      <alignment horizontal="center"/>
    </xf>
    <xf numFmtId="0" fontId="114" fillId="0" borderId="0" xfId="0" applyFont="1" applyAlignment="1">
      <alignment horizontal="left"/>
    </xf>
    <xf numFmtId="0" fontId="116" fillId="0" borderId="0" xfId="0" applyFont="1" applyAlignment="1">
      <alignment/>
    </xf>
    <xf numFmtId="0" fontId="117" fillId="0" borderId="0" xfId="0" applyFont="1" applyAlignment="1">
      <alignment horizontal="center"/>
    </xf>
    <xf numFmtId="0" fontId="117" fillId="0" borderId="0" xfId="0" applyFont="1" applyAlignment="1">
      <alignment/>
    </xf>
    <xf numFmtId="0" fontId="144" fillId="0" borderId="0" xfId="0" applyFont="1" applyAlignment="1">
      <alignment horizontal="center"/>
    </xf>
    <xf numFmtId="0" fontId="0" fillId="23" borderId="0" xfId="0" applyFill="1" applyAlignment="1">
      <alignment horizontal="center"/>
    </xf>
    <xf numFmtId="0" fontId="0" fillId="23" borderId="0" xfId="0" applyFill="1" applyAlignment="1">
      <alignment/>
    </xf>
    <xf numFmtId="174" fontId="114" fillId="23" borderId="0" xfId="0" applyNumberFormat="1" applyFont="1" applyFill="1" applyAlignment="1">
      <alignment horizontal="center"/>
    </xf>
    <xf numFmtId="47" fontId="119" fillId="23" borderId="0" xfId="0" applyNumberFormat="1" applyFont="1" applyFill="1" applyAlignment="1">
      <alignment horizontal="center"/>
    </xf>
    <xf numFmtId="170" fontId="0" fillId="2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74" fontId="114" fillId="3" borderId="0" xfId="0" applyNumberFormat="1" applyFont="1" applyFill="1" applyAlignment="1">
      <alignment horizontal="center"/>
    </xf>
    <xf numFmtId="47" fontId="119" fillId="3" borderId="0" xfId="0" applyNumberFormat="1" applyFont="1" applyFill="1" applyAlignment="1">
      <alignment horizontal="center"/>
    </xf>
    <xf numFmtId="170" fontId="0" fillId="3" borderId="0" xfId="0" applyNumberFormat="1" applyFill="1" applyAlignment="1">
      <alignment horizontal="center"/>
    </xf>
    <xf numFmtId="0" fontId="46" fillId="24" borderId="0" xfId="0" applyFont="1" applyFill="1" applyAlignment="1">
      <alignment/>
    </xf>
    <xf numFmtId="0" fontId="120" fillId="0" borderId="0" xfId="0" applyFont="1" applyAlignment="1">
      <alignment horizontal="center"/>
    </xf>
    <xf numFmtId="174" fontId="114" fillId="0" borderId="0" xfId="0" applyNumberFormat="1" applyFont="1" applyAlignment="1">
      <alignment horizontal="center"/>
    </xf>
    <xf numFmtId="47" fontId="119" fillId="0" borderId="0" xfId="0" applyNumberFormat="1" applyFont="1" applyFill="1" applyAlignment="1">
      <alignment horizontal="center"/>
    </xf>
    <xf numFmtId="170" fontId="114" fillId="0" borderId="0" xfId="0" applyNumberFormat="1" applyFont="1" applyAlignment="1">
      <alignment horizontal="center"/>
    </xf>
    <xf numFmtId="0" fontId="120" fillId="25" borderId="0" xfId="0" applyFont="1" applyFill="1" applyAlignment="1">
      <alignment horizontal="center"/>
    </xf>
    <xf numFmtId="0" fontId="114" fillId="25" borderId="0" xfId="0" applyFont="1" applyFill="1" applyAlignment="1">
      <alignment/>
    </xf>
    <xf numFmtId="174" fontId="114" fillId="25" borderId="0" xfId="0" applyNumberFormat="1" applyFont="1" applyFill="1" applyAlignment="1">
      <alignment horizontal="center"/>
    </xf>
    <xf numFmtId="47" fontId="119" fillId="25" borderId="0" xfId="0" applyNumberFormat="1" applyFont="1" applyFill="1" applyAlignment="1">
      <alignment horizontal="center"/>
    </xf>
    <xf numFmtId="170" fontId="114" fillId="25" borderId="0" xfId="0" applyNumberFormat="1" applyFont="1" applyFill="1" applyAlignment="1">
      <alignment horizontal="center"/>
    </xf>
    <xf numFmtId="0" fontId="0" fillId="25" borderId="0" xfId="0" applyFill="1" applyAlignment="1">
      <alignment/>
    </xf>
    <xf numFmtId="0" fontId="12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1" fillId="0" borderId="0" xfId="0" applyFont="1" applyAlignment="1">
      <alignment horizontal="center" vertical="center"/>
    </xf>
    <xf numFmtId="47" fontId="145" fillId="0" borderId="0" xfId="0" applyNumberFormat="1" applyFont="1" applyFill="1" applyAlignment="1">
      <alignment horizontal="center"/>
    </xf>
    <xf numFmtId="0" fontId="146" fillId="23" borderId="0" xfId="0" applyFont="1" applyFill="1" applyAlignment="1">
      <alignment horizontal="center"/>
    </xf>
    <xf numFmtId="0" fontId="146" fillId="3" borderId="0" xfId="0" applyFont="1" applyFill="1" applyAlignment="1">
      <alignment horizontal="center"/>
    </xf>
    <xf numFmtId="0" fontId="146" fillId="25" borderId="0" xfId="0" applyFont="1" applyFill="1" applyAlignment="1">
      <alignment horizontal="center"/>
    </xf>
    <xf numFmtId="0" fontId="146" fillId="0" borderId="0" xfId="0" applyFont="1" applyAlignment="1">
      <alignment horizontal="center"/>
    </xf>
    <xf numFmtId="0" fontId="0" fillId="25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47" fillId="0" borderId="0" xfId="0" applyFont="1" applyAlignment="1">
      <alignment horizontal="center"/>
    </xf>
    <xf numFmtId="0" fontId="117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ontrolecel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dxfs count="24">
    <dxf>
      <font>
        <color indexed="9"/>
      </font>
    </dxf>
    <dxf>
      <fill>
        <patternFill>
          <bgColor indexed="52"/>
        </patternFill>
      </fill>
    </dxf>
    <dxf>
      <fill>
        <patternFill>
          <bgColor indexed="48"/>
        </patternFill>
      </fill>
    </dxf>
    <dxf>
      <fill>
        <patternFill>
          <bgColor indexed="57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FFFFFF"/>
      <rgbColor rgb="00D3D3D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OORLOOP\jogg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den"/>
      <sheetName val="Parameters"/>
      <sheetName val="Lijst vorige editie"/>
      <sheetName val="Inschrijvingen"/>
      <sheetName val="Uitslag"/>
      <sheetName val="Loting"/>
    </sheetNames>
    <sheetDataSet>
      <sheetData sheetId="1">
        <row r="5">
          <cell r="I5">
            <v>1</v>
          </cell>
          <cell r="J5">
            <v>5</v>
          </cell>
        </row>
        <row r="6">
          <cell r="I6">
            <v>2</v>
          </cell>
          <cell r="J6">
            <v>10</v>
          </cell>
        </row>
        <row r="7">
          <cell r="I7" t="str">
            <v/>
          </cell>
        </row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  <row r="14">
          <cell r="I14" t="str">
            <v/>
          </cell>
        </row>
        <row r="15">
          <cell r="I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28125" style="0" customWidth="1"/>
    <col min="2" max="2" width="5.140625" style="0" bestFit="1" customWidth="1"/>
    <col min="4" max="4" width="15.421875" style="0" bestFit="1" customWidth="1"/>
    <col min="5" max="5" width="12.57421875" style="0" customWidth="1"/>
    <col min="6" max="6" width="11.28125" style="4" customWidth="1"/>
    <col min="7" max="7" width="9.28125" style="0" customWidth="1"/>
    <col min="8" max="8" width="13.421875" style="0" customWidth="1"/>
  </cols>
  <sheetData>
    <row r="1" spans="1:10" s="387" customFormat="1" ht="30.75">
      <c r="A1" s="384" t="s">
        <v>1089</v>
      </c>
      <c r="B1" s="384"/>
      <c r="C1" s="384"/>
      <c r="D1" s="384"/>
      <c r="E1" s="384"/>
      <c r="F1" s="384"/>
      <c r="G1" s="384"/>
      <c r="H1" s="384"/>
      <c r="I1" s="385"/>
      <c r="J1" s="386"/>
    </row>
    <row r="2" spans="1:8" s="389" customFormat="1" ht="20.25">
      <c r="A2" s="388">
        <v>42343</v>
      </c>
      <c r="B2" s="388"/>
      <c r="C2" s="388"/>
      <c r="D2" s="388"/>
      <c r="E2" s="388"/>
      <c r="F2" s="388"/>
      <c r="G2" s="388"/>
      <c r="H2" s="388"/>
    </row>
    <row r="3" spans="1:8" s="389" customFormat="1" ht="15.75">
      <c r="A3" s="390" t="s">
        <v>1104</v>
      </c>
      <c r="B3" s="390"/>
      <c r="C3" s="390"/>
      <c r="D3" s="390"/>
      <c r="E3" s="390"/>
      <c r="F3" s="390"/>
      <c r="G3" s="390"/>
      <c r="H3" s="390"/>
    </row>
    <row r="4" spans="2:7" ht="20.25">
      <c r="B4" s="391"/>
      <c r="C4" s="391"/>
      <c r="D4" s="391"/>
      <c r="E4" s="392">
        <v>6000</v>
      </c>
      <c r="F4" s="393" t="s">
        <v>1090</v>
      </c>
      <c r="G4" s="391"/>
    </row>
    <row r="5" spans="1:8" ht="12.75">
      <c r="A5" s="394" t="s">
        <v>3</v>
      </c>
      <c r="B5" s="395" t="s">
        <v>1091</v>
      </c>
      <c r="C5" s="396" t="s">
        <v>1092</v>
      </c>
      <c r="D5" s="396" t="s">
        <v>28</v>
      </c>
      <c r="E5" s="397" t="s">
        <v>29</v>
      </c>
      <c r="F5" s="397" t="s">
        <v>39</v>
      </c>
      <c r="G5" s="395" t="s">
        <v>7</v>
      </c>
      <c r="H5" s="431" t="s">
        <v>1120</v>
      </c>
    </row>
    <row r="6" spans="1:8" ht="14.25">
      <c r="A6" s="408">
        <v>1</v>
      </c>
      <c r="B6" s="398">
        <v>1</v>
      </c>
      <c r="C6" s="399" t="s">
        <v>1105</v>
      </c>
      <c r="D6" s="423" t="s">
        <v>1118</v>
      </c>
      <c r="E6" s="400">
        <v>0.014791666666666668</v>
      </c>
      <c r="F6" s="401">
        <f>E6/($E$4/1000)</f>
        <v>0.002465277777777778</v>
      </c>
      <c r="G6" s="402">
        <f aca="true" t="shared" si="0" ref="G6:G44">(($E$4/1000)/E6)/24</f>
        <v>16.901408450704224</v>
      </c>
      <c r="H6" s="399" t="s">
        <v>1093</v>
      </c>
    </row>
    <row r="7" spans="1:8" ht="14.25">
      <c r="A7" s="408">
        <v>2</v>
      </c>
      <c r="B7" s="403">
        <v>2</v>
      </c>
      <c r="C7" s="404" t="s">
        <v>226</v>
      </c>
      <c r="D7" s="424" t="s">
        <v>66</v>
      </c>
      <c r="E7" s="405">
        <v>0.015057870370370369</v>
      </c>
      <c r="F7" s="406">
        <f aca="true" t="shared" si="1" ref="F7:F44">E7/($E$4/1000)</f>
        <v>0.002509645061728395</v>
      </c>
      <c r="G7" s="407">
        <f t="shared" si="0"/>
        <v>16.602613374327444</v>
      </c>
      <c r="H7" s="404" t="s">
        <v>1106</v>
      </c>
    </row>
    <row r="8" spans="1:8" ht="14.25">
      <c r="A8" s="408">
        <v>3</v>
      </c>
      <c r="B8" s="413">
        <v>3</v>
      </c>
      <c r="C8" s="414" t="s">
        <v>79</v>
      </c>
      <c r="D8" s="425" t="s">
        <v>338</v>
      </c>
      <c r="E8" s="415">
        <v>0.01511574074074074</v>
      </c>
      <c r="F8" s="416">
        <f t="shared" si="1"/>
        <v>0.00251929012345679</v>
      </c>
      <c r="G8" s="417">
        <f t="shared" si="0"/>
        <v>16.53905053598775</v>
      </c>
      <c r="H8" s="418" t="s">
        <v>1094</v>
      </c>
    </row>
    <row r="9" spans="1:8" ht="14.25">
      <c r="A9" s="408">
        <v>4</v>
      </c>
      <c r="B9" s="409">
        <v>4</v>
      </c>
      <c r="C9" s="391" t="s">
        <v>32</v>
      </c>
      <c r="D9" s="426" t="s">
        <v>84</v>
      </c>
      <c r="E9" s="410">
        <v>0.01568287037037037</v>
      </c>
      <c r="F9" s="411">
        <f t="shared" si="1"/>
        <v>0.002613811728395062</v>
      </c>
      <c r="G9" s="412">
        <f t="shared" si="0"/>
        <v>15.940959409594095</v>
      </c>
      <c r="H9" t="s">
        <v>1095</v>
      </c>
    </row>
    <row r="10" spans="1:8" ht="14.25">
      <c r="A10" s="408">
        <v>5</v>
      </c>
      <c r="B10" s="409">
        <v>5</v>
      </c>
      <c r="C10" s="391" t="s">
        <v>9</v>
      </c>
      <c r="D10" s="426" t="s">
        <v>71</v>
      </c>
      <c r="E10" s="410">
        <v>0.015717592592592592</v>
      </c>
      <c r="F10" s="422">
        <f t="shared" si="1"/>
        <v>0.0026195987654320987</v>
      </c>
      <c r="G10" s="412">
        <f t="shared" si="0"/>
        <v>15.905743740795288</v>
      </c>
      <c r="H10" t="s">
        <v>1096</v>
      </c>
    </row>
    <row r="11" spans="1:8" ht="14.25">
      <c r="A11" s="408">
        <v>6</v>
      </c>
      <c r="B11" s="409">
        <v>6</v>
      </c>
      <c r="C11" s="391" t="s">
        <v>1107</v>
      </c>
      <c r="D11" s="426" t="s">
        <v>293</v>
      </c>
      <c r="E11" s="410">
        <v>0.015729166666666666</v>
      </c>
      <c r="F11" s="411">
        <f t="shared" si="1"/>
        <v>0.0026215277777777777</v>
      </c>
      <c r="G11" s="412">
        <f t="shared" si="0"/>
        <v>15.894039735099339</v>
      </c>
      <c r="H11" t="s">
        <v>1097</v>
      </c>
    </row>
    <row r="12" spans="1:8" ht="14.25">
      <c r="A12" s="408">
        <v>7</v>
      </c>
      <c r="B12" s="409">
        <v>8</v>
      </c>
      <c r="C12" s="391" t="s">
        <v>79</v>
      </c>
      <c r="D12" s="426" t="s">
        <v>66</v>
      </c>
      <c r="E12" s="410">
        <v>0.01596064814814815</v>
      </c>
      <c r="F12" s="411">
        <f t="shared" si="1"/>
        <v>0.0026601080246913583</v>
      </c>
      <c r="G12" s="412">
        <f t="shared" si="0"/>
        <v>15.663524292965915</v>
      </c>
      <c r="H12" t="s">
        <v>1098</v>
      </c>
    </row>
    <row r="13" spans="1:9" ht="14.25">
      <c r="A13" s="408">
        <v>8</v>
      </c>
      <c r="B13" s="409">
        <v>9</v>
      </c>
      <c r="C13" s="391" t="s">
        <v>24</v>
      </c>
      <c r="D13" s="426" t="s">
        <v>420</v>
      </c>
      <c r="E13" s="410">
        <v>0.016296296296296295</v>
      </c>
      <c r="F13" s="411">
        <f t="shared" si="1"/>
        <v>0.0027160493827160493</v>
      </c>
      <c r="G13" s="412">
        <f t="shared" si="0"/>
        <v>15.340909090909092</v>
      </c>
      <c r="H13" t="s">
        <v>1108</v>
      </c>
      <c r="I13" t="s">
        <v>1109</v>
      </c>
    </row>
    <row r="14" spans="1:7" ht="14.25">
      <c r="A14" s="408">
        <v>9</v>
      </c>
      <c r="B14" s="409">
        <v>11</v>
      </c>
      <c r="C14" s="391" t="s">
        <v>11</v>
      </c>
      <c r="D14" s="426" t="s">
        <v>239</v>
      </c>
      <c r="E14" s="410">
        <v>0.016481481481481482</v>
      </c>
      <c r="F14" s="411">
        <f t="shared" si="1"/>
        <v>0.0027469135802469136</v>
      </c>
      <c r="G14" s="412">
        <f t="shared" si="0"/>
        <v>15.168539325842696</v>
      </c>
    </row>
    <row r="15" spans="1:7" ht="14.25">
      <c r="A15" s="408">
        <v>10</v>
      </c>
      <c r="B15" s="409">
        <v>15</v>
      </c>
      <c r="C15" s="391" t="s">
        <v>11</v>
      </c>
      <c r="D15" s="426" t="s">
        <v>285</v>
      </c>
      <c r="E15" s="410">
        <v>0.017106481481481483</v>
      </c>
      <c r="F15" s="411">
        <f t="shared" si="1"/>
        <v>0.0028510802469135805</v>
      </c>
      <c r="G15" s="412">
        <f t="shared" si="0"/>
        <v>14.614343707713125</v>
      </c>
    </row>
    <row r="16" spans="1:7" ht="14.25">
      <c r="A16" s="408">
        <v>11</v>
      </c>
      <c r="B16" s="409">
        <v>17</v>
      </c>
      <c r="C16" s="391" t="s">
        <v>10</v>
      </c>
      <c r="D16" s="426" t="s">
        <v>420</v>
      </c>
      <c r="E16" s="410">
        <v>0.017395833333333336</v>
      </c>
      <c r="F16" s="411">
        <f>E16/($E$4/1000)</f>
        <v>0.002899305555555556</v>
      </c>
      <c r="G16" s="412">
        <f>(($E$4/1000)/E16)/24</f>
        <v>14.371257485029938</v>
      </c>
    </row>
    <row r="17" spans="1:7" ht="14.25">
      <c r="A17" s="408">
        <v>12</v>
      </c>
      <c r="B17" s="409">
        <v>19</v>
      </c>
      <c r="C17" s="391" t="s">
        <v>9</v>
      </c>
      <c r="D17" s="426" t="s">
        <v>85</v>
      </c>
      <c r="E17" s="410">
        <v>0.01775462962962963</v>
      </c>
      <c r="F17" s="411">
        <f>E17/($E$4/1000)</f>
        <v>0.002959104938271605</v>
      </c>
      <c r="G17" s="412">
        <f>(($E$4/1000)/E17)/24</f>
        <v>14.08083441981747</v>
      </c>
    </row>
    <row r="18" spans="1:8" ht="14.25">
      <c r="A18" s="408">
        <v>13</v>
      </c>
      <c r="B18" s="398">
        <v>22</v>
      </c>
      <c r="C18" s="399" t="s">
        <v>19</v>
      </c>
      <c r="D18" s="423" t="s">
        <v>45</v>
      </c>
      <c r="E18" s="400">
        <v>0.018090277777777778</v>
      </c>
      <c r="F18" s="401">
        <f>E18/($E$4/1000)</f>
        <v>0.0030150462962962965</v>
      </c>
      <c r="G18" s="402">
        <f>(($E$4/1000)/E18)/24</f>
        <v>13.81957773512476</v>
      </c>
      <c r="H18" s="399" t="s">
        <v>1099</v>
      </c>
    </row>
    <row r="19" spans="1:8" ht="14.25">
      <c r="A19" s="408">
        <v>14</v>
      </c>
      <c r="B19" s="413">
        <v>23</v>
      </c>
      <c r="C19" s="414" t="s">
        <v>233</v>
      </c>
      <c r="D19" s="425" t="s">
        <v>283</v>
      </c>
      <c r="E19" s="415">
        <v>0.017997685185185186</v>
      </c>
      <c r="F19" s="416">
        <f>E19/($E$4/1000)</f>
        <v>0.0029996141975308643</v>
      </c>
      <c r="G19" s="417">
        <f>(($E$4/1000)/E19)/24</f>
        <v>13.890675241157554</v>
      </c>
      <c r="H19" s="427" t="s">
        <v>1101</v>
      </c>
    </row>
    <row r="20" spans="1:7" ht="14.25">
      <c r="A20" s="408">
        <v>15</v>
      </c>
      <c r="B20" s="409">
        <v>25</v>
      </c>
      <c r="C20" s="391" t="s">
        <v>17</v>
      </c>
      <c r="D20" s="426" t="s">
        <v>46</v>
      </c>
      <c r="E20" s="410">
        <v>0.018194444444444444</v>
      </c>
      <c r="F20" s="411">
        <f t="shared" si="1"/>
        <v>0.0030324074074074073</v>
      </c>
      <c r="G20" s="412">
        <f t="shared" si="0"/>
        <v>13.740458015267174</v>
      </c>
    </row>
    <row r="21" spans="1:7" ht="14.25">
      <c r="A21" s="408">
        <v>16</v>
      </c>
      <c r="B21" s="409">
        <v>26</v>
      </c>
      <c r="C21" s="391" t="s">
        <v>79</v>
      </c>
      <c r="D21" s="426" t="s">
        <v>88</v>
      </c>
      <c r="E21" s="410">
        <v>0.018645833333333334</v>
      </c>
      <c r="F21" s="411">
        <f t="shared" si="1"/>
        <v>0.003107638888888889</v>
      </c>
      <c r="G21" s="412">
        <f t="shared" si="0"/>
        <v>13.40782122905028</v>
      </c>
    </row>
    <row r="22" spans="1:7" ht="14.25">
      <c r="A22" s="408">
        <v>17</v>
      </c>
      <c r="B22" s="409">
        <v>28</v>
      </c>
      <c r="C22" s="391" t="s">
        <v>10</v>
      </c>
      <c r="D22" s="426" t="s">
        <v>64</v>
      </c>
      <c r="E22" s="410">
        <v>0.019560185185185184</v>
      </c>
      <c r="F22" s="411">
        <f t="shared" si="1"/>
        <v>0.0032600308641975305</v>
      </c>
      <c r="G22" s="412">
        <f t="shared" si="0"/>
        <v>12.781065088757396</v>
      </c>
    </row>
    <row r="23" spans="1:7" ht="14.25">
      <c r="A23" s="408">
        <v>18</v>
      </c>
      <c r="B23" s="409">
        <v>35</v>
      </c>
      <c r="C23" s="391" t="s">
        <v>1100</v>
      </c>
      <c r="D23" s="426" t="s">
        <v>291</v>
      </c>
      <c r="E23" s="410">
        <v>0.020694444444444446</v>
      </c>
      <c r="F23" s="411">
        <f t="shared" si="1"/>
        <v>0.0034490740740740745</v>
      </c>
      <c r="G23" s="412">
        <f t="shared" si="0"/>
        <v>12.080536912751677</v>
      </c>
    </row>
    <row r="24" spans="1:7" ht="14.25">
      <c r="A24" s="408">
        <v>19</v>
      </c>
      <c r="B24" s="409">
        <v>41</v>
      </c>
      <c r="C24" s="391" t="s">
        <v>25</v>
      </c>
      <c r="D24" s="426" t="s">
        <v>74</v>
      </c>
      <c r="E24" s="410">
        <v>0.02091435185185185</v>
      </c>
      <c r="F24" s="411">
        <f t="shared" si="1"/>
        <v>0.003485725308641975</v>
      </c>
      <c r="G24" s="412">
        <f t="shared" si="0"/>
        <v>11.953514111787493</v>
      </c>
    </row>
    <row r="25" spans="1:7" ht="14.25">
      <c r="A25" s="408">
        <v>20</v>
      </c>
      <c r="B25" s="409">
        <v>43</v>
      </c>
      <c r="C25" s="391" t="s">
        <v>58</v>
      </c>
      <c r="D25" s="426" t="s">
        <v>111</v>
      </c>
      <c r="E25" s="410">
        <v>0.021099537037037038</v>
      </c>
      <c r="F25" s="411">
        <f t="shared" si="1"/>
        <v>0.00351658950617284</v>
      </c>
      <c r="G25" s="412">
        <f t="shared" si="0"/>
        <v>11.848601206801973</v>
      </c>
    </row>
    <row r="26" spans="1:7" ht="14.25">
      <c r="A26" s="408">
        <v>21</v>
      </c>
      <c r="B26" s="409">
        <v>44</v>
      </c>
      <c r="C26" s="391" t="s">
        <v>26</v>
      </c>
      <c r="D26" s="426" t="s">
        <v>66</v>
      </c>
      <c r="E26" s="410">
        <v>0.021145833333333332</v>
      </c>
      <c r="F26" s="411">
        <f t="shared" si="1"/>
        <v>0.0035243055555555553</v>
      </c>
      <c r="G26" s="412">
        <f t="shared" si="0"/>
        <v>11.822660098522169</v>
      </c>
    </row>
    <row r="27" spans="1:7" ht="14.25">
      <c r="A27" s="408">
        <v>22</v>
      </c>
      <c r="B27" s="409">
        <v>45</v>
      </c>
      <c r="C27" s="391" t="s">
        <v>15</v>
      </c>
      <c r="D27" s="426" t="s">
        <v>47</v>
      </c>
      <c r="E27" s="410">
        <v>0.021157407407407406</v>
      </c>
      <c r="F27" s="411">
        <f t="shared" si="1"/>
        <v>0.0035262345679012343</v>
      </c>
      <c r="G27" s="412">
        <f t="shared" si="0"/>
        <v>11.816192560175056</v>
      </c>
    </row>
    <row r="28" spans="1:7" ht="14.25">
      <c r="A28" s="408">
        <v>23</v>
      </c>
      <c r="B28" s="409">
        <v>46</v>
      </c>
      <c r="C28" s="391" t="s">
        <v>56</v>
      </c>
      <c r="D28" s="426" t="s">
        <v>73</v>
      </c>
      <c r="E28" s="410">
        <v>0.021168981481481483</v>
      </c>
      <c r="F28" s="411">
        <f t="shared" si="1"/>
        <v>0.003528163580246914</v>
      </c>
      <c r="G28" s="412">
        <f t="shared" si="0"/>
        <v>11.809732094040458</v>
      </c>
    </row>
    <row r="29" spans="1:7" ht="14.25">
      <c r="A29" s="408">
        <v>24</v>
      </c>
      <c r="B29" s="409">
        <v>48</v>
      </c>
      <c r="C29" s="391" t="s">
        <v>478</v>
      </c>
      <c r="D29" s="426" t="s">
        <v>494</v>
      </c>
      <c r="E29" s="410">
        <v>0.021585648148148145</v>
      </c>
      <c r="F29" s="411">
        <f t="shared" si="1"/>
        <v>0.0035976080246913574</v>
      </c>
      <c r="G29" s="412">
        <f t="shared" si="0"/>
        <v>11.58176943699732</v>
      </c>
    </row>
    <row r="30" spans="1:7" ht="14.25">
      <c r="A30" s="408">
        <v>25</v>
      </c>
      <c r="B30" s="409">
        <v>50</v>
      </c>
      <c r="C30" s="391" t="s">
        <v>226</v>
      </c>
      <c r="D30" s="426" t="s">
        <v>227</v>
      </c>
      <c r="E30" s="410">
        <v>0.02164351851851852</v>
      </c>
      <c r="F30" s="411">
        <f t="shared" si="1"/>
        <v>0.0036072530864197532</v>
      </c>
      <c r="G30" s="412">
        <f t="shared" si="0"/>
        <v>11.550802139037431</v>
      </c>
    </row>
    <row r="31" spans="1:7" ht="14.25">
      <c r="A31" s="408">
        <v>26</v>
      </c>
      <c r="B31" s="409">
        <v>54</v>
      </c>
      <c r="C31" s="391" t="s">
        <v>424</v>
      </c>
      <c r="D31" s="426" t="s">
        <v>425</v>
      </c>
      <c r="E31" s="410">
        <v>0.021851851851851848</v>
      </c>
      <c r="F31" s="411">
        <f t="shared" si="1"/>
        <v>0.003641975308641975</v>
      </c>
      <c r="G31" s="412">
        <f t="shared" si="0"/>
        <v>11.440677966101697</v>
      </c>
    </row>
    <row r="32" spans="1:7" ht="14.25">
      <c r="A32" s="408">
        <v>27</v>
      </c>
      <c r="B32" s="409">
        <v>56</v>
      </c>
      <c r="C32" s="391" t="s">
        <v>14</v>
      </c>
      <c r="D32" s="426" t="s">
        <v>83</v>
      </c>
      <c r="E32" s="410">
        <v>0.02207175925925926</v>
      </c>
      <c r="F32" s="411">
        <f t="shared" si="1"/>
        <v>0.0036786265432098768</v>
      </c>
      <c r="G32" s="412">
        <f t="shared" si="0"/>
        <v>11.326691137912952</v>
      </c>
    </row>
    <row r="33" spans="1:7" ht="14.25">
      <c r="A33" s="408">
        <v>28</v>
      </c>
      <c r="B33" s="409">
        <v>57</v>
      </c>
      <c r="C33" s="391" t="s">
        <v>22</v>
      </c>
      <c r="D33" s="426" t="s">
        <v>495</v>
      </c>
      <c r="E33" s="410">
        <v>0.022303240740740738</v>
      </c>
      <c r="F33" s="411">
        <f t="shared" si="1"/>
        <v>0.0037172067901234565</v>
      </c>
      <c r="G33" s="412">
        <f t="shared" si="0"/>
        <v>11.209133367929425</v>
      </c>
    </row>
    <row r="34" spans="1:7" ht="14.25">
      <c r="A34" s="408">
        <v>29</v>
      </c>
      <c r="B34" s="409">
        <v>69</v>
      </c>
      <c r="C34" s="391" t="s">
        <v>430</v>
      </c>
      <c r="D34" s="426" t="s">
        <v>285</v>
      </c>
      <c r="E34" s="410">
        <v>0.02396990740740741</v>
      </c>
      <c r="F34" s="411">
        <f t="shared" si="1"/>
        <v>0.003994984567901235</v>
      </c>
      <c r="G34" s="412">
        <f t="shared" si="0"/>
        <v>10.4297440849831</v>
      </c>
    </row>
    <row r="35" spans="1:7" ht="14.25">
      <c r="A35" s="408">
        <v>30</v>
      </c>
      <c r="B35" s="409">
        <v>70</v>
      </c>
      <c r="C35" s="391" t="s">
        <v>1110</v>
      </c>
      <c r="D35" s="426" t="s">
        <v>420</v>
      </c>
      <c r="E35" s="410">
        <v>0.024189814814814817</v>
      </c>
      <c r="F35" s="411">
        <f t="shared" si="1"/>
        <v>0.004031635802469136</v>
      </c>
      <c r="G35" s="412">
        <f t="shared" si="0"/>
        <v>10.33492822966507</v>
      </c>
    </row>
    <row r="36" spans="1:7" ht="14.25">
      <c r="A36" s="408">
        <v>31</v>
      </c>
      <c r="B36" s="409">
        <v>71</v>
      </c>
      <c r="C36" s="391" t="s">
        <v>10</v>
      </c>
      <c r="D36" s="426" t="s">
        <v>244</v>
      </c>
      <c r="E36" s="410">
        <v>0.024224537037037034</v>
      </c>
      <c r="F36" s="411">
        <f t="shared" si="1"/>
        <v>0.004037422839506173</v>
      </c>
      <c r="G36" s="412">
        <f t="shared" si="0"/>
        <v>10.320114667940755</v>
      </c>
    </row>
    <row r="37" spans="1:7" ht="14.25">
      <c r="A37" s="408">
        <v>32</v>
      </c>
      <c r="B37" s="409">
        <v>75</v>
      </c>
      <c r="C37" s="391" t="s">
        <v>302</v>
      </c>
      <c r="D37" s="426" t="s">
        <v>303</v>
      </c>
      <c r="E37" s="410">
        <v>0.025023148148148145</v>
      </c>
      <c r="F37" s="411">
        <f t="shared" si="1"/>
        <v>0.004170524691358024</v>
      </c>
      <c r="G37" s="412">
        <f t="shared" si="0"/>
        <v>9.990749306197966</v>
      </c>
    </row>
    <row r="38" spans="1:7" ht="14.25">
      <c r="A38" s="408">
        <v>33</v>
      </c>
      <c r="B38" s="409">
        <v>76</v>
      </c>
      <c r="C38" s="391" t="s">
        <v>92</v>
      </c>
      <c r="D38" s="426" t="s">
        <v>325</v>
      </c>
      <c r="E38" s="410">
        <v>0.025034722222222222</v>
      </c>
      <c r="F38" s="411">
        <f t="shared" si="1"/>
        <v>0.004172453703703703</v>
      </c>
      <c r="G38" s="412">
        <f t="shared" si="0"/>
        <v>9.98613037447989</v>
      </c>
    </row>
    <row r="39" spans="1:7" ht="14.25">
      <c r="A39" s="408">
        <v>34</v>
      </c>
      <c r="B39" s="409">
        <v>77</v>
      </c>
      <c r="C39" s="391" t="s">
        <v>31</v>
      </c>
      <c r="D39" s="426" t="s">
        <v>69</v>
      </c>
      <c r="E39" s="410">
        <v>0.025231481481481483</v>
      </c>
      <c r="F39" s="411">
        <f t="shared" si="1"/>
        <v>0.004205246913580247</v>
      </c>
      <c r="G39" s="412">
        <f t="shared" si="0"/>
        <v>9.908256880733944</v>
      </c>
    </row>
    <row r="40" spans="1:7" ht="14.25">
      <c r="A40" s="408">
        <v>35</v>
      </c>
      <c r="B40" s="409">
        <v>79</v>
      </c>
      <c r="C40" s="391" t="s">
        <v>16</v>
      </c>
      <c r="D40" s="426" t="s">
        <v>43</v>
      </c>
      <c r="E40" s="410">
        <v>0.025451388888888888</v>
      </c>
      <c r="F40" s="411">
        <f t="shared" si="1"/>
        <v>0.004241898148148148</v>
      </c>
      <c r="G40" s="412">
        <f t="shared" si="0"/>
        <v>9.822646657571623</v>
      </c>
    </row>
    <row r="41" spans="1:7" ht="14.25">
      <c r="A41" s="408">
        <v>36</v>
      </c>
      <c r="B41" s="409">
        <v>81</v>
      </c>
      <c r="C41" s="391" t="s">
        <v>254</v>
      </c>
      <c r="D41" s="426" t="s">
        <v>245</v>
      </c>
      <c r="E41" s="410">
        <v>0.025752314814814815</v>
      </c>
      <c r="F41" s="411">
        <f>E41/($E$4/1000)</f>
        <v>0.0042920524691358024</v>
      </c>
      <c r="G41" s="412">
        <f>(($E$4/1000)/E41)/24</f>
        <v>9.707865168539326</v>
      </c>
    </row>
    <row r="42" spans="1:7" ht="14.25">
      <c r="A42" s="408">
        <v>37</v>
      </c>
      <c r="B42" s="409">
        <v>83</v>
      </c>
      <c r="C42" s="391" t="s">
        <v>11</v>
      </c>
      <c r="D42" s="426" t="s">
        <v>245</v>
      </c>
      <c r="E42" s="410">
        <v>0.025868055555555557</v>
      </c>
      <c r="F42" s="411">
        <f>E42/($E$4/1000)</f>
        <v>0.004311342592592593</v>
      </c>
      <c r="G42" s="412">
        <f>(($E$4/1000)/E42)/24</f>
        <v>9.66442953020134</v>
      </c>
    </row>
    <row r="43" spans="1:7" ht="14.25">
      <c r="A43" s="408">
        <v>38</v>
      </c>
      <c r="B43" s="409">
        <v>85</v>
      </c>
      <c r="C43" s="391" t="s">
        <v>330</v>
      </c>
      <c r="D43" s="426" t="s">
        <v>331</v>
      </c>
      <c r="E43" s="410">
        <v>0.02667824074074074</v>
      </c>
      <c r="F43" s="411">
        <f>E43/($E$4/1000)</f>
        <v>0.004446373456790123</v>
      </c>
      <c r="G43" s="412">
        <f>(($E$4/1000)/E43)/24</f>
        <v>9.370932754880695</v>
      </c>
    </row>
    <row r="44" spans="1:7" ht="14.25">
      <c r="A44" s="408">
        <v>39</v>
      </c>
      <c r="B44" s="409">
        <v>86</v>
      </c>
      <c r="C44" s="391" t="s">
        <v>1111</v>
      </c>
      <c r="D44" s="426" t="s">
        <v>227</v>
      </c>
      <c r="E44" s="410">
        <v>0.026805555555555555</v>
      </c>
      <c r="F44" s="411">
        <f>E44/($E$4/1000)</f>
        <v>0.0044675925925925924</v>
      </c>
      <c r="G44" s="412">
        <f>(($E$4/1000)/E44)/24</f>
        <v>9.32642487046632</v>
      </c>
    </row>
    <row r="45" spans="1:7" ht="14.25">
      <c r="A45" s="408">
        <v>40</v>
      </c>
      <c r="B45" s="409">
        <v>87</v>
      </c>
      <c r="C45" s="391" t="s">
        <v>1112</v>
      </c>
      <c r="D45" s="426" t="s">
        <v>1113</v>
      </c>
      <c r="E45" s="410">
        <v>0.026828703703703702</v>
      </c>
      <c r="F45" s="411">
        <f>E45/($E$4/1000)</f>
        <v>0.004471450617283951</v>
      </c>
      <c r="G45" s="412">
        <f>(($E$4/1000)/E45)/24</f>
        <v>9.318377911993098</v>
      </c>
    </row>
    <row r="46" spans="1:7" ht="14.25">
      <c r="A46" s="408">
        <v>41</v>
      </c>
      <c r="B46" s="409">
        <v>88</v>
      </c>
      <c r="C46" s="391" t="s">
        <v>1102</v>
      </c>
      <c r="D46" s="426" t="s">
        <v>1103</v>
      </c>
      <c r="E46" s="410">
        <v>0.02684027777777778</v>
      </c>
      <c r="F46" s="411">
        <f>E46/($E$4/1000)</f>
        <v>0.00447337962962963</v>
      </c>
      <c r="G46" s="412">
        <f>(($E$4/1000)/E46)/24</f>
        <v>9.314359637774903</v>
      </c>
    </row>
    <row r="47" spans="1:7" ht="14.25">
      <c r="A47" s="408">
        <v>42</v>
      </c>
      <c r="B47" s="409">
        <v>90</v>
      </c>
      <c r="C47" s="391" t="s">
        <v>20</v>
      </c>
      <c r="D47" s="426" t="s">
        <v>90</v>
      </c>
      <c r="E47" s="410">
        <v>0.027164351851851853</v>
      </c>
      <c r="F47" s="411">
        <f>E47/($E$4/1000)</f>
        <v>0.004527391975308642</v>
      </c>
      <c r="G47" s="412">
        <f>(($E$4/1000)/E47)/24</f>
        <v>9.203238176395399</v>
      </c>
    </row>
    <row r="48" spans="1:7" ht="14.25">
      <c r="A48" s="408">
        <v>43</v>
      </c>
      <c r="B48" s="409">
        <v>91</v>
      </c>
      <c r="C48" s="391" t="s">
        <v>23</v>
      </c>
      <c r="D48" s="426" t="s">
        <v>1114</v>
      </c>
      <c r="E48" s="410">
        <v>0.027291666666666662</v>
      </c>
      <c r="F48" s="411">
        <f>E48/($E$4/1000)</f>
        <v>0.00454861111111111</v>
      </c>
      <c r="G48" s="412">
        <f>(($E$4/1000)/E48)/24</f>
        <v>9.160305343511451</v>
      </c>
    </row>
    <row r="49" spans="1:7" ht="14.25">
      <c r="A49" s="408">
        <v>44</v>
      </c>
      <c r="B49" s="409">
        <v>92</v>
      </c>
      <c r="C49" s="391" t="s">
        <v>416</v>
      </c>
      <c r="D49" s="426" t="s">
        <v>78</v>
      </c>
      <c r="E49" s="410">
        <v>0.027511574074074074</v>
      </c>
      <c r="F49" s="411">
        <f>E49/($E$4/1000)</f>
        <v>0.004585262345679012</v>
      </c>
      <c r="G49" s="412">
        <f>(($E$4/1000)/E49)/24</f>
        <v>9.087084560370215</v>
      </c>
    </row>
    <row r="50" spans="1:7" ht="14.25">
      <c r="A50" s="408">
        <v>45</v>
      </c>
      <c r="B50" s="409">
        <v>93</v>
      </c>
      <c r="C50" s="391" t="s">
        <v>1115</v>
      </c>
      <c r="D50" s="426" t="s">
        <v>1116</v>
      </c>
      <c r="E50" s="410">
        <v>0.027523148148148147</v>
      </c>
      <c r="F50" s="411">
        <f>E50/($E$4/1000)</f>
        <v>0.0045871913580246915</v>
      </c>
      <c r="G50" s="412">
        <f>(($E$4/1000)/E50)/24</f>
        <v>9.083263246425568</v>
      </c>
    </row>
    <row r="51" spans="1:7" ht="14.25">
      <c r="A51" s="408">
        <v>46</v>
      </c>
      <c r="B51" s="409">
        <v>99</v>
      </c>
      <c r="C51" s="391" t="s">
        <v>1100</v>
      </c>
      <c r="D51" s="426" t="s">
        <v>113</v>
      </c>
      <c r="E51" s="410">
        <v>0.030567129629629628</v>
      </c>
      <c r="F51" s="411">
        <f>E51/($E$4/1000)</f>
        <v>0.005094521604938272</v>
      </c>
      <c r="G51" s="412">
        <f>(($E$4/1000)/E51)/24</f>
        <v>8.178720181749338</v>
      </c>
    </row>
    <row r="52" spans="2:3" ht="12.75">
      <c r="B52" s="421"/>
      <c r="C52" s="421"/>
    </row>
    <row r="53" spans="1:3" ht="12.75">
      <c r="A53" s="419" t="s">
        <v>1117</v>
      </c>
      <c r="B53" s="419"/>
      <c r="C53" s="419"/>
    </row>
    <row r="54" spans="1:7" ht="12.75">
      <c r="A54" s="429" t="s">
        <v>1119</v>
      </c>
      <c r="B54" s="428"/>
      <c r="C54" s="428"/>
      <c r="D54" s="428"/>
      <c r="E54" s="428"/>
      <c r="F54" s="428"/>
      <c r="G54" s="428"/>
    </row>
    <row r="55" spans="1:7" ht="12.75">
      <c r="A55" s="430" t="s">
        <v>1109</v>
      </c>
      <c r="B55" s="430"/>
      <c r="C55" s="430"/>
      <c r="D55" s="430"/>
      <c r="E55" s="430"/>
      <c r="F55" s="430"/>
      <c r="G55" s="430"/>
    </row>
    <row r="60" spans="1:7" s="420" customFormat="1" ht="12.75">
      <c r="A60"/>
      <c r="B60"/>
      <c r="C60"/>
      <c r="D60"/>
      <c r="E60"/>
      <c r="F60" s="4"/>
      <c r="G60"/>
    </row>
  </sheetData>
  <sheetProtection/>
  <mergeCells count="6">
    <mergeCell ref="A55:G55"/>
    <mergeCell ref="A1:H1"/>
    <mergeCell ref="A2:H2"/>
    <mergeCell ref="A3:H3"/>
    <mergeCell ref="A53:C53"/>
    <mergeCell ref="A54:G5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45"/>
  <sheetViews>
    <sheetView zoomScale="75" zoomScaleNormal="75" zoomScalePageLayoutView="0" workbookViewId="0" topLeftCell="A1">
      <selection activeCell="A1" sqref="A1:I1"/>
    </sheetView>
  </sheetViews>
  <sheetFormatPr defaultColWidth="7.8515625" defaultRowHeight="13.5" customHeight="1"/>
  <cols>
    <col min="1" max="1" width="14.28125" style="3" customWidth="1"/>
    <col min="2" max="2" width="4.57421875" style="155" customWidth="1"/>
    <col min="3" max="3" width="24.421875" style="14" customWidth="1"/>
    <col min="4" max="4" width="32.8515625" style="15" bestFit="1" customWidth="1"/>
    <col min="5" max="5" width="2.8515625" style="0" customWidth="1"/>
    <col min="6" max="6" width="17.421875" style="4" bestFit="1" customWidth="1"/>
    <col min="7" max="7" width="14.7109375" style="4" bestFit="1" customWidth="1"/>
    <col min="8" max="8" width="2.7109375" style="0" customWidth="1"/>
    <col min="9" max="9" width="13.421875" style="1" customWidth="1"/>
    <col min="10" max="10" width="23.00390625" style="0" customWidth="1"/>
    <col min="11" max="13" width="7.8515625" style="0" customWidth="1"/>
    <col min="14" max="14" width="5.57421875" style="0" customWidth="1"/>
  </cols>
  <sheetData>
    <row r="1" spans="1:9" s="20" customFormat="1" ht="31.5" customHeight="1">
      <c r="A1" s="334" t="s">
        <v>319</v>
      </c>
      <c r="B1" s="335"/>
      <c r="C1" s="335"/>
      <c r="D1" s="335"/>
      <c r="E1" s="335"/>
      <c r="F1" s="335"/>
      <c r="G1" s="335"/>
      <c r="H1" s="335"/>
      <c r="I1" s="336"/>
    </row>
    <row r="2" spans="1:9" s="20" customFormat="1" ht="22.5">
      <c r="A2" s="337">
        <v>42174</v>
      </c>
      <c r="B2" s="338"/>
      <c r="C2" s="338"/>
      <c r="D2" s="338"/>
      <c r="E2" s="338"/>
      <c r="F2" s="338"/>
      <c r="G2" s="338"/>
      <c r="H2" s="338"/>
      <c r="I2" s="339"/>
    </row>
    <row r="3" spans="1:9" s="41" customFormat="1" ht="19.5" customHeight="1">
      <c r="A3" s="120" t="s">
        <v>2</v>
      </c>
      <c r="B3" s="151" t="s">
        <v>3</v>
      </c>
      <c r="C3" s="121" t="s">
        <v>4</v>
      </c>
      <c r="D3" s="121" t="s">
        <v>5</v>
      </c>
      <c r="E3" s="122"/>
      <c r="F3" s="122" t="s">
        <v>6</v>
      </c>
      <c r="G3" s="122" t="s">
        <v>7</v>
      </c>
      <c r="H3" s="122"/>
      <c r="I3" s="123" t="s">
        <v>8</v>
      </c>
    </row>
    <row r="4" spans="1:9" s="20" customFormat="1" ht="15" customHeight="1">
      <c r="A4" s="120" t="s">
        <v>299</v>
      </c>
      <c r="B4" s="151"/>
      <c r="C4" s="121"/>
      <c r="D4" s="121"/>
      <c r="E4" s="122"/>
      <c r="F4" s="122"/>
      <c r="G4" s="122"/>
      <c r="H4" s="122"/>
      <c r="I4" s="123"/>
    </row>
    <row r="5" spans="1:9" s="27" customFormat="1" ht="18">
      <c r="A5" s="124"/>
      <c r="B5" s="152"/>
      <c r="C5" s="125"/>
      <c r="D5" s="333" t="s">
        <v>320</v>
      </c>
      <c r="E5" s="333"/>
      <c r="F5" s="82" t="s">
        <v>0</v>
      </c>
      <c r="G5" s="117">
        <v>5</v>
      </c>
      <c r="H5" s="340" t="s">
        <v>1</v>
      </c>
      <c r="I5" s="341"/>
    </row>
    <row r="6" spans="1:9" s="28" customFormat="1" ht="15" customHeight="1">
      <c r="A6" s="124"/>
      <c r="B6" s="152"/>
      <c r="C6" s="125"/>
      <c r="D6" s="126"/>
      <c r="E6" s="127"/>
      <c r="F6" s="127"/>
      <c r="G6" s="127"/>
      <c r="H6" s="127"/>
      <c r="I6" s="123"/>
    </row>
    <row r="7" spans="1:10" s="20" customFormat="1" ht="19.5" customHeight="1">
      <c r="A7" s="128">
        <v>70</v>
      </c>
      <c r="B7" s="76">
        <v>1</v>
      </c>
      <c r="C7" s="129" t="s">
        <v>52</v>
      </c>
      <c r="D7" s="130" t="s">
        <v>73</v>
      </c>
      <c r="E7" s="131"/>
      <c r="F7" s="132">
        <v>0.018506944444444444</v>
      </c>
      <c r="G7" s="133">
        <f aca="true" t="shared" si="0" ref="G7:G13">($G$5/F7)/24</f>
        <v>11.257035647279551</v>
      </c>
      <c r="H7" s="134"/>
      <c r="I7" s="135">
        <f aca="true" t="shared" si="1" ref="I7:I13">F7/$G$5</f>
        <v>0.0037013888888888886</v>
      </c>
      <c r="J7" s="342"/>
    </row>
    <row r="8" spans="1:10" s="20" customFormat="1" ht="19.5" customHeight="1">
      <c r="A8" s="128">
        <v>71</v>
      </c>
      <c r="B8" s="76">
        <v>2</v>
      </c>
      <c r="C8" s="129" t="s">
        <v>233</v>
      </c>
      <c r="D8" s="130" t="s">
        <v>283</v>
      </c>
      <c r="E8" s="131"/>
      <c r="F8" s="132">
        <v>0.01851851851851852</v>
      </c>
      <c r="G8" s="133">
        <f t="shared" si="0"/>
        <v>11.249999999999998</v>
      </c>
      <c r="H8" s="134"/>
      <c r="I8" s="135">
        <f t="shared" si="1"/>
        <v>0.0037037037037037043</v>
      </c>
      <c r="J8" s="342"/>
    </row>
    <row r="9" spans="1:14" s="20" customFormat="1" ht="19.5" customHeight="1">
      <c r="A9" s="128">
        <v>72</v>
      </c>
      <c r="B9" s="76">
        <v>3</v>
      </c>
      <c r="C9" s="129" t="s">
        <v>322</v>
      </c>
      <c r="D9" s="130" t="s">
        <v>293</v>
      </c>
      <c r="E9" s="131"/>
      <c r="F9" s="132">
        <v>0.018530092592592595</v>
      </c>
      <c r="G9" s="133">
        <f t="shared" si="0"/>
        <v>11.242973141786381</v>
      </c>
      <c r="H9" s="134"/>
      <c r="I9" s="135">
        <f t="shared" si="1"/>
        <v>0.003706018518518519</v>
      </c>
      <c r="J9" s="343" t="s">
        <v>323</v>
      </c>
      <c r="K9" s="344"/>
      <c r="L9" s="344"/>
      <c r="M9" s="344"/>
      <c r="N9" s="344"/>
    </row>
    <row r="10" spans="1:10" s="20" customFormat="1" ht="19.5" customHeight="1">
      <c r="A10" s="128">
        <v>150</v>
      </c>
      <c r="B10" s="76">
        <v>4</v>
      </c>
      <c r="C10" s="129" t="s">
        <v>302</v>
      </c>
      <c r="D10" s="130" t="s">
        <v>303</v>
      </c>
      <c r="E10" s="131"/>
      <c r="F10" s="132">
        <v>0.021145833333333332</v>
      </c>
      <c r="G10" s="133">
        <f t="shared" si="0"/>
        <v>9.852216748768473</v>
      </c>
      <c r="H10" s="134"/>
      <c r="I10" s="135">
        <f t="shared" si="1"/>
        <v>0.004229166666666667</v>
      </c>
      <c r="J10" s="158"/>
    </row>
    <row r="11" spans="1:10" s="20" customFormat="1" ht="19.5" customHeight="1">
      <c r="A11" s="128">
        <v>152</v>
      </c>
      <c r="B11" s="76">
        <v>5</v>
      </c>
      <c r="C11" s="129" t="s">
        <v>324</v>
      </c>
      <c r="D11" s="130" t="s">
        <v>325</v>
      </c>
      <c r="E11" s="131"/>
      <c r="F11" s="132">
        <v>0.021157407407407406</v>
      </c>
      <c r="G11" s="133">
        <f t="shared" si="0"/>
        <v>9.846827133479213</v>
      </c>
      <c r="H11" s="134"/>
      <c r="I11" s="135">
        <f t="shared" si="1"/>
        <v>0.004231481481481481</v>
      </c>
      <c r="J11" s="158"/>
    </row>
    <row r="12" spans="1:10" s="20" customFormat="1" ht="19.5" customHeight="1">
      <c r="A12" s="128">
        <v>154</v>
      </c>
      <c r="B12" s="76">
        <v>6</v>
      </c>
      <c r="C12" s="129" t="s">
        <v>233</v>
      </c>
      <c r="D12" s="130" t="s">
        <v>234</v>
      </c>
      <c r="E12" s="131"/>
      <c r="F12" s="132">
        <v>0.02119212962962963</v>
      </c>
      <c r="G12" s="133">
        <f t="shared" si="0"/>
        <v>9.830693610049153</v>
      </c>
      <c r="H12" s="134"/>
      <c r="I12" s="135">
        <f t="shared" si="1"/>
        <v>0.004238425925925926</v>
      </c>
      <c r="J12" s="158"/>
    </row>
    <row r="13" spans="1:9" s="20" customFormat="1" ht="19.5" customHeight="1">
      <c r="A13" s="36">
        <v>222</v>
      </c>
      <c r="B13" s="76">
        <v>7</v>
      </c>
      <c r="C13" s="129" t="s">
        <v>20</v>
      </c>
      <c r="D13" s="130" t="s">
        <v>90</v>
      </c>
      <c r="E13" s="131"/>
      <c r="F13" s="132">
        <v>0.030983796296296297</v>
      </c>
      <c r="G13" s="133">
        <f t="shared" si="0"/>
        <v>6.723944714232349</v>
      </c>
      <c r="H13" s="134"/>
      <c r="I13" s="135">
        <f t="shared" si="1"/>
        <v>0.0061967592592592595</v>
      </c>
    </row>
    <row r="14" spans="1:9" s="20" customFormat="1" ht="19.5" customHeight="1">
      <c r="A14" s="331" t="s">
        <v>321</v>
      </c>
      <c r="B14" s="326"/>
      <c r="C14" s="326"/>
      <c r="D14" s="130"/>
      <c r="E14" s="131"/>
      <c r="F14" s="132"/>
      <c r="G14" s="133"/>
      <c r="H14" s="134"/>
      <c r="I14" s="135"/>
    </row>
    <row r="15" spans="1:9" s="28" customFormat="1" ht="18">
      <c r="A15" s="124"/>
      <c r="B15" s="152"/>
      <c r="C15" s="125"/>
      <c r="D15" s="332"/>
      <c r="E15" s="332"/>
      <c r="F15" s="332"/>
      <c r="G15" s="332"/>
      <c r="H15" s="137"/>
      <c r="I15" s="138"/>
    </row>
    <row r="16" spans="1:9" s="28" customFormat="1" ht="18" customHeight="1">
      <c r="A16" s="139"/>
      <c r="B16" s="152"/>
      <c r="C16" s="129"/>
      <c r="D16" s="333" t="s">
        <v>326</v>
      </c>
      <c r="E16" s="333"/>
      <c r="F16" s="25" t="s">
        <v>0</v>
      </c>
      <c r="G16" s="117">
        <v>5</v>
      </c>
      <c r="H16" s="314" t="s">
        <v>1</v>
      </c>
      <c r="I16" s="315"/>
    </row>
    <row r="17" spans="1:9" s="28" customFormat="1" ht="15" customHeight="1">
      <c r="A17" s="139"/>
      <c r="B17" s="152"/>
      <c r="C17" s="129"/>
      <c r="D17" s="126"/>
      <c r="E17" s="127"/>
      <c r="F17" s="25"/>
      <c r="G17" s="79"/>
      <c r="H17" s="77"/>
      <c r="I17" s="78"/>
    </row>
    <row r="18" spans="1:9" s="20" customFormat="1" ht="19.5" customHeight="1">
      <c r="A18" s="36">
        <v>39</v>
      </c>
      <c r="B18" s="76">
        <v>8</v>
      </c>
      <c r="C18" s="129" t="s">
        <v>237</v>
      </c>
      <c r="D18" s="130" t="s">
        <v>238</v>
      </c>
      <c r="E18" s="131"/>
      <c r="F18" s="132">
        <v>0.012777777777777777</v>
      </c>
      <c r="G18" s="133">
        <f>($G$16/F18)/24</f>
        <v>16.304347826086957</v>
      </c>
      <c r="H18" s="134"/>
      <c r="I18" s="135">
        <f>F18/$G$16</f>
        <v>0.0025555555555555553</v>
      </c>
    </row>
    <row r="19" spans="1:9" s="20" customFormat="1" ht="19.5" customHeight="1">
      <c r="A19" s="36">
        <v>260</v>
      </c>
      <c r="B19" s="76">
        <v>9</v>
      </c>
      <c r="C19" s="129" t="s">
        <v>292</v>
      </c>
      <c r="D19" s="130" t="s">
        <v>293</v>
      </c>
      <c r="E19" s="131"/>
      <c r="F19" s="132">
        <v>0.016840277777777777</v>
      </c>
      <c r="G19" s="133">
        <f>($G$16/F19)/24</f>
        <v>12.371134020618557</v>
      </c>
      <c r="H19" s="134"/>
      <c r="I19" s="135">
        <f>F19/$G$16</f>
        <v>0.0033680555555555556</v>
      </c>
    </row>
    <row r="20" spans="1:9" s="20" customFormat="1" ht="19.5" customHeight="1">
      <c r="A20" s="36">
        <v>261</v>
      </c>
      <c r="B20" s="76">
        <v>10</v>
      </c>
      <c r="C20" s="129" t="s">
        <v>327</v>
      </c>
      <c r="D20" s="130" t="s">
        <v>328</v>
      </c>
      <c r="E20" s="131"/>
      <c r="F20" s="132">
        <v>0.016840277777777777</v>
      </c>
      <c r="G20" s="133">
        <f>($G$16/F20)/24</f>
        <v>12.371134020618557</v>
      </c>
      <c r="H20" s="134"/>
      <c r="I20" s="135">
        <f>F20/$G$16</f>
        <v>0.0033680555555555556</v>
      </c>
    </row>
    <row r="21" spans="1:9" s="20" customFormat="1" ht="19.5" customHeight="1">
      <c r="A21" s="36">
        <v>262</v>
      </c>
      <c r="B21" s="76">
        <v>11</v>
      </c>
      <c r="C21" s="129" t="s">
        <v>11</v>
      </c>
      <c r="D21" s="130" t="s">
        <v>329</v>
      </c>
      <c r="E21" s="131"/>
      <c r="F21" s="132">
        <v>0.016840277777777777</v>
      </c>
      <c r="G21" s="133">
        <f>($G$16/F21)/24</f>
        <v>12.371134020618557</v>
      </c>
      <c r="H21" s="134"/>
      <c r="I21" s="135">
        <f>F21/$G$16</f>
        <v>0.0033680555555555556</v>
      </c>
    </row>
    <row r="22" spans="1:9" s="20" customFormat="1" ht="19.5" customHeight="1">
      <c r="A22" s="36">
        <v>263</v>
      </c>
      <c r="B22" s="76">
        <v>12</v>
      </c>
      <c r="C22" s="129" t="s">
        <v>286</v>
      </c>
      <c r="D22" s="130" t="s">
        <v>268</v>
      </c>
      <c r="E22" s="131"/>
      <c r="F22" s="132">
        <v>0.016840277777777777</v>
      </c>
      <c r="G22" s="133">
        <f>($G$16/F22)/24</f>
        <v>12.371134020618557</v>
      </c>
      <c r="H22" s="134"/>
      <c r="I22" s="135">
        <f>F22/$G$16</f>
        <v>0.0033680555555555556</v>
      </c>
    </row>
    <row r="23" spans="1:9" s="20" customFormat="1" ht="19.5" customHeight="1">
      <c r="A23" s="36">
        <v>264</v>
      </c>
      <c r="B23" s="76">
        <v>13</v>
      </c>
      <c r="C23" s="129" t="s">
        <v>240</v>
      </c>
      <c r="D23" s="130" t="s">
        <v>241</v>
      </c>
      <c r="E23" s="131"/>
      <c r="F23" s="132">
        <v>0.016840277777777777</v>
      </c>
      <c r="G23" s="133">
        <f aca="true" t="shared" si="2" ref="G23:G31">($G$16/F23)/24</f>
        <v>12.371134020618557</v>
      </c>
      <c r="H23" s="134"/>
      <c r="I23" s="135">
        <f aca="true" t="shared" si="3" ref="I23:I31">F23/$G$16</f>
        <v>0.0033680555555555556</v>
      </c>
    </row>
    <row r="24" spans="1:9" s="20" customFormat="1" ht="19.5" customHeight="1">
      <c r="A24" s="36">
        <v>265</v>
      </c>
      <c r="B24" s="76">
        <v>14</v>
      </c>
      <c r="C24" s="129" t="s">
        <v>32</v>
      </c>
      <c r="D24" s="130" t="s">
        <v>84</v>
      </c>
      <c r="E24" s="131"/>
      <c r="F24" s="132">
        <v>0.016840277777777777</v>
      </c>
      <c r="G24" s="133">
        <f t="shared" si="2"/>
        <v>12.371134020618557</v>
      </c>
      <c r="H24" s="134"/>
      <c r="I24" s="135">
        <f t="shared" si="3"/>
        <v>0.0033680555555555556</v>
      </c>
    </row>
    <row r="25" spans="1:9" s="20" customFormat="1" ht="19.5" customHeight="1">
      <c r="A25" s="36">
        <v>269</v>
      </c>
      <c r="B25" s="76">
        <v>17</v>
      </c>
      <c r="C25" s="129" t="s">
        <v>11</v>
      </c>
      <c r="D25" s="130" t="s">
        <v>285</v>
      </c>
      <c r="E25" s="131"/>
      <c r="F25" s="132">
        <v>0.016840277777777777</v>
      </c>
      <c r="G25" s="133">
        <f>($G$16/F25)/24</f>
        <v>12.371134020618557</v>
      </c>
      <c r="H25" s="134"/>
      <c r="I25" s="135">
        <f>F25/$G$16</f>
        <v>0.0033680555555555556</v>
      </c>
    </row>
    <row r="26" spans="1:9" s="20" customFormat="1" ht="19.5" customHeight="1">
      <c r="A26" s="36">
        <v>300</v>
      </c>
      <c r="B26" s="76">
        <v>15</v>
      </c>
      <c r="C26" s="129" t="s">
        <v>79</v>
      </c>
      <c r="D26" s="130" t="s">
        <v>88</v>
      </c>
      <c r="E26" s="131"/>
      <c r="F26" s="132">
        <v>0.01758101851851852</v>
      </c>
      <c r="G26" s="133">
        <f>($G$16/F26)/24</f>
        <v>11.849901250822908</v>
      </c>
      <c r="H26" s="134"/>
      <c r="I26" s="135">
        <f>F26/$G$16</f>
        <v>0.003516203703703704</v>
      </c>
    </row>
    <row r="27" spans="1:9" s="20" customFormat="1" ht="19.5" customHeight="1">
      <c r="A27" s="36">
        <v>301</v>
      </c>
      <c r="B27" s="76">
        <v>16</v>
      </c>
      <c r="C27" s="129" t="s">
        <v>117</v>
      </c>
      <c r="D27" s="130" t="s">
        <v>118</v>
      </c>
      <c r="E27" s="131"/>
      <c r="F27" s="132">
        <v>0.01758101851851852</v>
      </c>
      <c r="G27" s="133">
        <f>($G$16/F27)/24</f>
        <v>11.849901250822908</v>
      </c>
      <c r="H27" s="134"/>
      <c r="I27" s="135">
        <f>F27/$G$16</f>
        <v>0.003516203703703704</v>
      </c>
    </row>
    <row r="28" spans="1:9" s="20" customFormat="1" ht="19.5" customHeight="1">
      <c r="A28" s="36">
        <v>302</v>
      </c>
      <c r="B28" s="76">
        <v>18</v>
      </c>
      <c r="C28" s="129" t="s">
        <v>10</v>
      </c>
      <c r="D28" s="130" t="s">
        <v>64</v>
      </c>
      <c r="E28" s="131"/>
      <c r="F28" s="132">
        <v>0.01758101851851852</v>
      </c>
      <c r="G28" s="133">
        <f>($G$16/F28)/24</f>
        <v>11.849901250822908</v>
      </c>
      <c r="H28" s="134"/>
      <c r="I28" s="135">
        <f>F28/$G$16</f>
        <v>0.003516203703703704</v>
      </c>
    </row>
    <row r="29" spans="1:9" s="20" customFormat="1" ht="19.5" customHeight="1">
      <c r="A29" s="36">
        <v>331</v>
      </c>
      <c r="B29" s="76">
        <v>19</v>
      </c>
      <c r="C29" s="129" t="s">
        <v>13</v>
      </c>
      <c r="D29" s="130" t="s">
        <v>42</v>
      </c>
      <c r="E29" s="131"/>
      <c r="F29" s="132">
        <v>0.017939814814814815</v>
      </c>
      <c r="G29" s="133">
        <f t="shared" si="2"/>
        <v>11.61290322580645</v>
      </c>
      <c r="H29" s="134"/>
      <c r="I29" s="135">
        <f t="shared" si="3"/>
        <v>0.003587962962962963</v>
      </c>
    </row>
    <row r="30" spans="1:9" s="20" customFormat="1" ht="19.5" customHeight="1">
      <c r="A30" s="36">
        <v>335</v>
      </c>
      <c r="B30" s="76">
        <v>20</v>
      </c>
      <c r="C30" s="129" t="s">
        <v>284</v>
      </c>
      <c r="D30" s="130" t="s">
        <v>70</v>
      </c>
      <c r="E30" s="131"/>
      <c r="F30" s="132">
        <v>0.018043981481481484</v>
      </c>
      <c r="G30" s="133">
        <f t="shared" si="2"/>
        <v>11.545862732520845</v>
      </c>
      <c r="H30" s="134"/>
      <c r="I30" s="135">
        <f t="shared" si="3"/>
        <v>0.0036087962962962966</v>
      </c>
    </row>
    <row r="31" spans="1:9" s="20" customFormat="1" ht="19.5" customHeight="1">
      <c r="A31" s="36">
        <v>450</v>
      </c>
      <c r="B31" s="76">
        <v>21</v>
      </c>
      <c r="C31" s="129" t="s">
        <v>330</v>
      </c>
      <c r="D31" s="130" t="s">
        <v>331</v>
      </c>
      <c r="E31" s="131"/>
      <c r="F31" s="132">
        <v>0.023634259259259258</v>
      </c>
      <c r="G31" s="133">
        <f t="shared" si="2"/>
        <v>8.81488736532811</v>
      </c>
      <c r="H31" s="134"/>
      <c r="I31" s="135">
        <f t="shared" si="3"/>
        <v>0.004726851851851852</v>
      </c>
    </row>
    <row r="32" spans="1:9" s="20" customFormat="1" ht="19.5" customHeight="1">
      <c r="A32" s="331" t="s">
        <v>332</v>
      </c>
      <c r="B32" s="326"/>
      <c r="C32" s="326"/>
      <c r="D32" s="130"/>
      <c r="E32" s="131"/>
      <c r="F32" s="132"/>
      <c r="G32" s="133"/>
      <c r="H32" s="134"/>
      <c r="I32" s="135"/>
    </row>
    <row r="33" spans="1:9" s="4" customFormat="1" ht="26.25" customHeight="1">
      <c r="A33" s="140"/>
      <c r="B33" s="153"/>
      <c r="C33" s="129"/>
      <c r="D33" s="141"/>
      <c r="E33" s="131"/>
      <c r="F33" s="142"/>
      <c r="G33" s="143"/>
      <c r="H33" s="144"/>
      <c r="I33" s="135"/>
    </row>
    <row r="34" spans="1:9" s="28" customFormat="1" ht="18" customHeight="1">
      <c r="A34" s="139"/>
      <c r="B34" s="152"/>
      <c r="C34" s="129"/>
      <c r="D34" s="126"/>
      <c r="E34" s="127"/>
      <c r="F34" s="25" t="s">
        <v>0</v>
      </c>
      <c r="G34" s="26">
        <v>10</v>
      </c>
      <c r="H34" s="314" t="s">
        <v>1</v>
      </c>
      <c r="I34" s="315"/>
    </row>
    <row r="35" spans="1:9" s="28" customFormat="1" ht="15" customHeight="1">
      <c r="A35" s="139"/>
      <c r="B35" s="152"/>
      <c r="C35" s="129"/>
      <c r="D35" s="126"/>
      <c r="E35" s="127"/>
      <c r="F35" s="25"/>
      <c r="G35" s="79"/>
      <c r="H35" s="77"/>
      <c r="I35" s="78"/>
    </row>
    <row r="36" spans="1:9" s="20" customFormat="1" ht="19.5" customHeight="1">
      <c r="A36" s="36">
        <v>237</v>
      </c>
      <c r="B36" s="76">
        <v>22</v>
      </c>
      <c r="C36" s="129" t="s">
        <v>333</v>
      </c>
      <c r="D36" s="130" t="s">
        <v>334</v>
      </c>
      <c r="E36" s="131"/>
      <c r="F36" s="132">
        <v>0.03664351851851852</v>
      </c>
      <c r="G36" s="133">
        <f>($G$34/F36)/24</f>
        <v>11.37081490840177</v>
      </c>
      <c r="H36" s="134"/>
      <c r="I36" s="135">
        <f>F36/$G$34</f>
        <v>0.003664351851851852</v>
      </c>
    </row>
    <row r="37" spans="1:9" s="20" customFormat="1" ht="19.5" customHeight="1">
      <c r="A37" s="36">
        <v>238</v>
      </c>
      <c r="B37" s="76">
        <v>23</v>
      </c>
      <c r="C37" s="129" t="s">
        <v>22</v>
      </c>
      <c r="D37" s="130" t="s">
        <v>87</v>
      </c>
      <c r="E37" s="131"/>
      <c r="F37" s="132">
        <v>0.03665509259259259</v>
      </c>
      <c r="G37" s="133">
        <f>($G$34/F37)/24</f>
        <v>11.367224502683927</v>
      </c>
      <c r="H37" s="134"/>
      <c r="I37" s="135">
        <f>F37/$G$34</f>
        <v>0.0036655092592592594</v>
      </c>
    </row>
    <row r="38" spans="1:9" s="4" customFormat="1" ht="13.5" customHeight="1">
      <c r="A38" s="331" t="s">
        <v>335</v>
      </c>
      <c r="B38" s="326"/>
      <c r="C38" s="326"/>
      <c r="D38" s="141"/>
      <c r="E38" s="144"/>
      <c r="F38" s="142"/>
      <c r="G38" s="143"/>
      <c r="H38" s="144"/>
      <c r="I38" s="78"/>
    </row>
    <row r="39" spans="1:9" s="4" customFormat="1" ht="13.5" customHeight="1" thickBot="1">
      <c r="A39" s="156"/>
      <c r="B39" s="159"/>
      <c r="C39" s="157"/>
      <c r="D39" s="160"/>
      <c r="E39" s="161"/>
      <c r="F39" s="162"/>
      <c r="G39" s="163"/>
      <c r="H39" s="161"/>
      <c r="I39" s="164"/>
    </row>
    <row r="41" ht="13.5" customHeight="1">
      <c r="B41" s="155">
        <v>268</v>
      </c>
    </row>
    <row r="42" ht="13.5" customHeight="1">
      <c r="B42" s="155">
        <v>456</v>
      </c>
    </row>
    <row r="43" ht="13.5" customHeight="1">
      <c r="B43" s="155">
        <v>222</v>
      </c>
    </row>
    <row r="44" spans="1:10" s="15" customFormat="1" ht="13.5" customHeight="1">
      <c r="A44" s="3"/>
      <c r="B44" s="155"/>
      <c r="C44" s="14"/>
      <c r="E44"/>
      <c r="F44" s="4"/>
      <c r="G44" s="4"/>
      <c r="H44"/>
      <c r="I44" s="1"/>
      <c r="J44"/>
    </row>
    <row r="45" spans="1:10" s="15" customFormat="1" ht="13.5" customHeight="1">
      <c r="A45" s="3"/>
      <c r="B45" s="155">
        <f>SUM(B41:B44)</f>
        <v>946</v>
      </c>
      <c r="C45" s="118" t="s">
        <v>295</v>
      </c>
      <c r="D45" s="15" t="s">
        <v>336</v>
      </c>
      <c r="E45"/>
      <c r="F45" s="4"/>
      <c r="G45" s="4"/>
      <c r="H45"/>
      <c r="I45" s="1"/>
      <c r="J45"/>
    </row>
  </sheetData>
  <sheetProtection/>
  <mergeCells count="13">
    <mergeCell ref="A1:I1"/>
    <mergeCell ref="A2:I2"/>
    <mergeCell ref="H5:I5"/>
    <mergeCell ref="J7:J8"/>
    <mergeCell ref="A14:C14"/>
    <mergeCell ref="D5:E5"/>
    <mergeCell ref="J9:N9"/>
    <mergeCell ref="D16:E16"/>
    <mergeCell ref="A38:C38"/>
    <mergeCell ref="H34:I34"/>
    <mergeCell ref="D15:G15"/>
    <mergeCell ref="H16:I16"/>
    <mergeCell ref="A32:C32"/>
  </mergeCells>
  <printOptions gridLines="1"/>
  <pageMargins left="0.15748031496062992" right="0.1968503937007874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69"/>
  <sheetViews>
    <sheetView zoomScale="75" zoomScaleNormal="75" zoomScalePageLayoutView="0" workbookViewId="0" topLeftCell="A1">
      <selection activeCell="C2" sqref="C2:N2"/>
    </sheetView>
  </sheetViews>
  <sheetFormatPr defaultColWidth="7.8515625" defaultRowHeight="13.5" customHeight="1"/>
  <cols>
    <col min="1" max="1" width="14.28125" style="3" customWidth="1"/>
    <col min="2" max="2" width="7.421875" style="2" bestFit="1" customWidth="1"/>
    <col min="3" max="3" width="8.28125" style="14" bestFit="1" customWidth="1"/>
    <col min="4" max="4" width="9.7109375" style="15" bestFit="1" customWidth="1"/>
    <col min="5" max="5" width="28.8515625" style="0" bestFit="1" customWidth="1"/>
    <col min="6" max="6" width="7.421875" style="4" bestFit="1" customWidth="1"/>
    <col min="7" max="7" width="8.57421875" style="4" bestFit="1" customWidth="1"/>
    <col min="8" max="8" width="8.140625" style="0" bestFit="1" customWidth="1"/>
    <col min="9" max="9" width="13.421875" style="1" customWidth="1"/>
    <col min="10" max="10" width="2.140625" style="0" customWidth="1"/>
    <col min="11" max="11" width="10.421875" style="0" bestFit="1" customWidth="1"/>
    <col min="12" max="15" width="7.8515625" style="0" customWidth="1"/>
    <col min="16" max="16" width="15.57421875" style="0" customWidth="1"/>
  </cols>
  <sheetData>
    <row r="1" spans="1:17" s="20" customFormat="1" ht="31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s="20" customFormat="1" ht="19.5">
      <c r="A2"/>
      <c r="B2"/>
      <c r="C2" s="352" t="s">
        <v>351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/>
      <c r="P2"/>
      <c r="Q2"/>
    </row>
    <row r="3" spans="1:17" s="41" customFormat="1" ht="19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s="20" customFormat="1" ht="15" customHeight="1">
      <c r="A4"/>
      <c r="B4" s="165"/>
      <c r="C4" s="350"/>
      <c r="D4" s="351"/>
      <c r="E4" s="351"/>
      <c r="F4" s="351"/>
      <c r="G4" s="351"/>
      <c r="H4" s="351"/>
      <c r="I4" s="351"/>
      <c r="J4" s="166"/>
      <c r="K4" s="345"/>
      <c r="L4" s="345"/>
      <c r="M4" s="345"/>
      <c r="N4" s="346"/>
      <c r="O4" s="165"/>
      <c r="P4" s="167"/>
      <c r="Q4"/>
    </row>
    <row r="5" spans="1:17" s="27" customFormat="1" ht="15.75">
      <c r="A5"/>
      <c r="B5" s="165"/>
      <c r="C5" s="347"/>
      <c r="D5" s="348"/>
      <c r="E5" s="348"/>
      <c r="F5" s="348"/>
      <c r="G5" s="348"/>
      <c r="H5" s="348"/>
      <c r="I5" s="348"/>
      <c r="J5" s="170"/>
      <c r="K5" s="171" t="s">
        <v>352</v>
      </c>
      <c r="L5" s="171"/>
      <c r="M5" s="172">
        <v>10</v>
      </c>
      <c r="N5" s="173"/>
      <c r="O5" s="165"/>
      <c r="P5" s="174"/>
      <c r="Q5"/>
    </row>
    <row r="6" spans="1:17" s="28" customFormat="1" ht="15" customHeight="1">
      <c r="A6"/>
      <c r="B6" s="175" t="s">
        <v>353</v>
      </c>
      <c r="C6" s="176" t="s">
        <v>138</v>
      </c>
      <c r="D6" s="177" t="s">
        <v>354</v>
      </c>
      <c r="E6" s="178" t="s">
        <v>28</v>
      </c>
      <c r="F6" s="178" t="s">
        <v>355</v>
      </c>
      <c r="G6" s="178" t="s">
        <v>356</v>
      </c>
      <c r="H6" s="178" t="s">
        <v>142</v>
      </c>
      <c r="I6" s="179" t="s">
        <v>357</v>
      </c>
      <c r="J6" s="179" t="s">
        <v>358</v>
      </c>
      <c r="K6" s="180" t="s">
        <v>359</v>
      </c>
      <c r="L6" s="177" t="s">
        <v>360</v>
      </c>
      <c r="M6" s="176" t="s">
        <v>361</v>
      </c>
      <c r="N6" s="176" t="s">
        <v>362</v>
      </c>
      <c r="O6" s="165"/>
      <c r="P6" s="165"/>
      <c r="Q6"/>
    </row>
    <row r="7" spans="1:17" s="20" customFormat="1" ht="21" customHeight="1">
      <c r="A7"/>
      <c r="B7" s="181">
        <v>2</v>
      </c>
      <c r="C7" s="182">
        <v>1</v>
      </c>
      <c r="D7" s="183">
        <v>492</v>
      </c>
      <c r="E7" s="184" t="s">
        <v>363</v>
      </c>
      <c r="F7" s="185" t="s">
        <v>364</v>
      </c>
      <c r="G7" s="186">
        <v>1991</v>
      </c>
      <c r="H7" s="185" t="s">
        <v>365</v>
      </c>
      <c r="I7" s="187" t="s">
        <v>366</v>
      </c>
      <c r="J7" s="188">
        <v>1</v>
      </c>
      <c r="K7" s="189">
        <v>0.021886574074074072</v>
      </c>
      <c r="L7" s="190">
        <v>492</v>
      </c>
      <c r="M7" s="191">
        <v>19.037546271813856</v>
      </c>
      <c r="N7" s="192">
        <v>0.0021886574074074074</v>
      </c>
      <c r="O7" s="165" t="str">
        <f aca="true" t="shared" si="0" ref="O7:O19">B7&amp;" "&amp;I7</f>
        <v>2 hSen</v>
      </c>
      <c r="P7" s="193">
        <f>VLOOKUP(B7,'[1]Parameters'!$I$5:$J$15,2,FALSE)</f>
        <v>10</v>
      </c>
      <c r="Q7"/>
    </row>
    <row r="8" spans="1:17" s="20" customFormat="1" ht="21" customHeight="1">
      <c r="A8"/>
      <c r="B8" s="181">
        <v>2</v>
      </c>
      <c r="C8" s="182">
        <v>9</v>
      </c>
      <c r="D8" s="183">
        <v>525</v>
      </c>
      <c r="E8" s="184" t="s">
        <v>367</v>
      </c>
      <c r="F8" s="185" t="s">
        <v>364</v>
      </c>
      <c r="G8" s="186">
        <v>1986</v>
      </c>
      <c r="H8" s="185" t="s">
        <v>365</v>
      </c>
      <c r="I8" s="187" t="s">
        <v>366</v>
      </c>
      <c r="J8" s="188">
        <v>9</v>
      </c>
      <c r="K8" s="189">
        <v>0.02568287037037037</v>
      </c>
      <c r="L8" s="190">
        <v>525</v>
      </c>
      <c r="M8" s="191">
        <v>16.223524109959442</v>
      </c>
      <c r="N8" s="192">
        <v>0.002568287037037037</v>
      </c>
      <c r="O8" s="165" t="str">
        <f t="shared" si="0"/>
        <v>2 hSen</v>
      </c>
      <c r="P8" s="193">
        <f>VLOOKUP(B8,'[1]Parameters'!$I$5:$J$15,2,FALSE)</f>
        <v>10</v>
      </c>
      <c r="Q8"/>
    </row>
    <row r="9" spans="1:17" s="20" customFormat="1" ht="21" customHeight="1">
      <c r="A9"/>
      <c r="B9" s="181">
        <v>2</v>
      </c>
      <c r="C9" s="182">
        <v>17</v>
      </c>
      <c r="D9" s="183">
        <v>463</v>
      </c>
      <c r="E9" s="184" t="s">
        <v>146</v>
      </c>
      <c r="F9" s="185" t="s">
        <v>364</v>
      </c>
      <c r="G9" s="186">
        <v>1963</v>
      </c>
      <c r="H9" s="185" t="s">
        <v>365</v>
      </c>
      <c r="I9" s="187" t="s">
        <v>366</v>
      </c>
      <c r="J9" s="188">
        <v>17</v>
      </c>
      <c r="K9" s="189">
        <v>0.026620370370370374</v>
      </c>
      <c r="L9" s="190">
        <v>463</v>
      </c>
      <c r="M9" s="191">
        <v>15.652173913043477</v>
      </c>
      <c r="N9" s="192">
        <v>0.0026620370370370374</v>
      </c>
      <c r="O9" s="165" t="str">
        <f t="shared" si="0"/>
        <v>2 hSen</v>
      </c>
      <c r="P9" s="193">
        <f>VLOOKUP(B9,'[1]Parameters'!$I$5:$J$15,2,FALSE)</f>
        <v>10</v>
      </c>
      <c r="Q9"/>
    </row>
    <row r="10" spans="1:17" s="20" customFormat="1" ht="21" customHeight="1">
      <c r="A10"/>
      <c r="B10" s="181">
        <v>2</v>
      </c>
      <c r="C10" s="182">
        <v>22</v>
      </c>
      <c r="D10" s="183">
        <v>549</v>
      </c>
      <c r="E10" s="184" t="s">
        <v>368</v>
      </c>
      <c r="F10" s="185" t="s">
        <v>364</v>
      </c>
      <c r="G10" s="186">
        <v>1988</v>
      </c>
      <c r="H10" s="185" t="s">
        <v>365</v>
      </c>
      <c r="I10" s="187" t="s">
        <v>366</v>
      </c>
      <c r="J10" s="188">
        <v>22</v>
      </c>
      <c r="K10" s="189">
        <v>0.027719907407407405</v>
      </c>
      <c r="L10" s="190">
        <v>549</v>
      </c>
      <c r="M10" s="191">
        <v>15.031315240083508</v>
      </c>
      <c r="N10" s="192">
        <v>0.0027719907407407407</v>
      </c>
      <c r="O10" s="165" t="str">
        <f t="shared" si="0"/>
        <v>2 hSen</v>
      </c>
      <c r="P10" s="193">
        <f>VLOOKUP(B10,'[1]Parameters'!$I$5:$J$15,2,FALSE)</f>
        <v>10</v>
      </c>
      <c r="Q10"/>
    </row>
    <row r="11" spans="1:17" s="20" customFormat="1" ht="21" customHeight="1">
      <c r="A11"/>
      <c r="B11" s="181">
        <v>2</v>
      </c>
      <c r="C11" s="182">
        <v>23</v>
      </c>
      <c r="D11" s="183">
        <v>462</v>
      </c>
      <c r="E11" s="184" t="s">
        <v>369</v>
      </c>
      <c r="F11" s="185" t="s">
        <v>364</v>
      </c>
      <c r="G11" s="186">
        <v>1973</v>
      </c>
      <c r="H11" s="185" t="s">
        <v>365</v>
      </c>
      <c r="I11" s="187" t="s">
        <v>366</v>
      </c>
      <c r="J11" s="188">
        <v>23</v>
      </c>
      <c r="K11" s="189">
        <v>0.02775462962962963</v>
      </c>
      <c r="L11" s="190">
        <v>462</v>
      </c>
      <c r="M11" s="191">
        <v>15.012510425354463</v>
      </c>
      <c r="N11" s="192">
        <v>0.002775462962962963</v>
      </c>
      <c r="O11" s="165" t="str">
        <f t="shared" si="0"/>
        <v>2 hSen</v>
      </c>
      <c r="P11" s="193">
        <f>VLOOKUP(B11,'[1]Parameters'!$I$5:$J$15,2,FALSE)</f>
        <v>10</v>
      </c>
      <c r="Q11"/>
    </row>
    <row r="12" spans="1:17" s="20" customFormat="1" ht="21" customHeight="1">
      <c r="A12"/>
      <c r="B12" s="181">
        <v>2</v>
      </c>
      <c r="C12" s="182">
        <v>25</v>
      </c>
      <c r="D12" s="183">
        <v>554</v>
      </c>
      <c r="E12" s="184" t="s">
        <v>370</v>
      </c>
      <c r="F12" s="185" t="s">
        <v>364</v>
      </c>
      <c r="G12" s="186">
        <v>1995</v>
      </c>
      <c r="H12" s="185" t="s">
        <v>365</v>
      </c>
      <c r="I12" s="187" t="s">
        <v>366</v>
      </c>
      <c r="J12" s="188">
        <v>25</v>
      </c>
      <c r="K12" s="189">
        <v>0.027997685185185184</v>
      </c>
      <c r="L12" s="190">
        <v>554</v>
      </c>
      <c r="M12" s="191">
        <v>14.882182720132286</v>
      </c>
      <c r="N12" s="192">
        <v>0.0027997685185185183</v>
      </c>
      <c r="O12" s="165" t="str">
        <f t="shared" si="0"/>
        <v>2 hSen</v>
      </c>
      <c r="P12" s="193">
        <f>VLOOKUP(B12,'[1]Parameters'!$I$5:$J$15,2,FALSE)</f>
        <v>10</v>
      </c>
      <c r="Q12"/>
    </row>
    <row r="13" spans="1:17" s="28" customFormat="1" ht="21" customHeight="1">
      <c r="A13"/>
      <c r="B13" s="181">
        <v>2</v>
      </c>
      <c r="C13" s="182">
        <v>56</v>
      </c>
      <c r="D13" s="183">
        <v>532</v>
      </c>
      <c r="E13" s="184" t="s">
        <v>371</v>
      </c>
      <c r="F13" s="185" t="s">
        <v>364</v>
      </c>
      <c r="G13" s="186">
        <v>1963</v>
      </c>
      <c r="H13" s="185" t="s">
        <v>365</v>
      </c>
      <c r="I13" s="187" t="s">
        <v>366</v>
      </c>
      <c r="J13" s="188">
        <v>55</v>
      </c>
      <c r="K13" s="189">
        <v>0.030763888888888886</v>
      </c>
      <c r="L13" s="190">
        <v>532</v>
      </c>
      <c r="M13" s="191">
        <v>13.544018058690746</v>
      </c>
      <c r="N13" s="192">
        <v>0.0030763888888888885</v>
      </c>
      <c r="O13" s="165" t="str">
        <f t="shared" si="0"/>
        <v>2 hSen</v>
      </c>
      <c r="P13" s="193">
        <f>VLOOKUP(B13,'[1]Parameters'!$I$5:$J$15,2,FALSE)</f>
        <v>10</v>
      </c>
      <c r="Q13"/>
    </row>
    <row r="14" spans="1:17" s="28" customFormat="1" ht="21" customHeight="1">
      <c r="A14"/>
      <c r="B14" s="181">
        <v>2</v>
      </c>
      <c r="C14" s="182">
        <v>58</v>
      </c>
      <c r="D14" s="183">
        <v>565</v>
      </c>
      <c r="E14" s="184" t="s">
        <v>372</v>
      </c>
      <c r="F14" s="185" t="s">
        <v>364</v>
      </c>
      <c r="G14" s="186">
        <v>1983</v>
      </c>
      <c r="H14" s="185" t="s">
        <v>365</v>
      </c>
      <c r="I14" s="187" t="s">
        <v>366</v>
      </c>
      <c r="J14" s="188">
        <v>57</v>
      </c>
      <c r="K14" s="189">
        <v>0.0312962962962963</v>
      </c>
      <c r="L14" s="190">
        <v>565</v>
      </c>
      <c r="M14" s="191">
        <v>13.313609467455619</v>
      </c>
      <c r="N14" s="192">
        <v>0.00312962962962963</v>
      </c>
      <c r="O14" s="165" t="str">
        <f t="shared" si="0"/>
        <v>2 hSen</v>
      </c>
      <c r="P14" s="193">
        <f>VLOOKUP(B14,'[1]Parameters'!$I$5:$J$15,2,FALSE)</f>
        <v>10</v>
      </c>
      <c r="Q14"/>
    </row>
    <row r="15" spans="1:17" s="28" customFormat="1" ht="21" customHeight="1">
      <c r="A15"/>
      <c r="B15" s="181">
        <v>2</v>
      </c>
      <c r="C15" s="182">
        <v>67</v>
      </c>
      <c r="D15" s="183">
        <v>542</v>
      </c>
      <c r="E15" s="184" t="s">
        <v>373</v>
      </c>
      <c r="F15" s="185" t="s">
        <v>364</v>
      </c>
      <c r="G15" s="186">
        <v>1963</v>
      </c>
      <c r="H15" s="185" t="s">
        <v>365</v>
      </c>
      <c r="I15" s="187" t="s">
        <v>366</v>
      </c>
      <c r="J15" s="188">
        <v>65</v>
      </c>
      <c r="K15" s="189">
        <v>0.03270833333333333</v>
      </c>
      <c r="L15" s="190">
        <v>542</v>
      </c>
      <c r="M15" s="191">
        <v>12.738853503184714</v>
      </c>
      <c r="N15" s="192">
        <v>0.003270833333333333</v>
      </c>
      <c r="O15" s="165" t="str">
        <f t="shared" si="0"/>
        <v>2 hSen</v>
      </c>
      <c r="P15" s="193">
        <f>VLOOKUP(B15,'[1]Parameters'!$I$5:$J$15,2,FALSE)</f>
        <v>10</v>
      </c>
      <c r="Q15"/>
    </row>
    <row r="16" spans="1:17" s="20" customFormat="1" ht="21" customHeight="1">
      <c r="A16"/>
      <c r="B16" s="181">
        <v>2</v>
      </c>
      <c r="C16" s="182">
        <v>87</v>
      </c>
      <c r="D16" s="183">
        <v>465</v>
      </c>
      <c r="E16" s="184" t="s">
        <v>374</v>
      </c>
      <c r="F16" s="185" t="s">
        <v>364</v>
      </c>
      <c r="G16" s="186">
        <v>1964</v>
      </c>
      <c r="H16" s="185" t="s">
        <v>365</v>
      </c>
      <c r="I16" s="187" t="s">
        <v>366</v>
      </c>
      <c r="J16" s="188">
        <v>81</v>
      </c>
      <c r="K16" s="189">
        <v>0.03480324074074074</v>
      </c>
      <c r="L16" s="190">
        <v>465</v>
      </c>
      <c r="M16" s="191">
        <v>11.972065181243766</v>
      </c>
      <c r="N16" s="192">
        <v>0.003480324074074074</v>
      </c>
      <c r="O16" s="165" t="str">
        <f t="shared" si="0"/>
        <v>2 hSen</v>
      </c>
      <c r="P16" s="193">
        <f>VLOOKUP(B16,'[1]Parameters'!$I$5:$J$15,2,FALSE)</f>
        <v>10</v>
      </c>
      <c r="Q16"/>
    </row>
    <row r="17" spans="1:17" s="20" customFormat="1" ht="21" customHeight="1">
      <c r="A17"/>
      <c r="B17" s="181">
        <v>2</v>
      </c>
      <c r="C17" s="182">
        <v>88</v>
      </c>
      <c r="D17" s="183">
        <v>540</v>
      </c>
      <c r="E17" s="184" t="s">
        <v>375</v>
      </c>
      <c r="F17" s="185" t="s">
        <v>364</v>
      </c>
      <c r="G17" s="186">
        <v>1950</v>
      </c>
      <c r="H17" s="185" t="s">
        <v>365</v>
      </c>
      <c r="I17" s="187" t="s">
        <v>366</v>
      </c>
      <c r="J17" s="188">
        <v>82</v>
      </c>
      <c r="K17" s="189">
        <v>0.03513888888888889</v>
      </c>
      <c r="L17" s="190">
        <v>540</v>
      </c>
      <c r="M17" s="191">
        <v>11.857707509881422</v>
      </c>
      <c r="N17" s="192">
        <v>0.0035138888888888893</v>
      </c>
      <c r="O17" s="165" t="str">
        <f t="shared" si="0"/>
        <v>2 hSen</v>
      </c>
      <c r="P17" s="193">
        <f>VLOOKUP(B17,'[1]Parameters'!$I$5:$J$15,2,FALSE)</f>
        <v>10</v>
      </c>
      <c r="Q17"/>
    </row>
    <row r="18" spans="1:17" s="20" customFormat="1" ht="21" customHeight="1">
      <c r="A18"/>
      <c r="B18" s="181">
        <v>2</v>
      </c>
      <c r="C18" s="182">
        <v>99</v>
      </c>
      <c r="D18" s="183">
        <v>464</v>
      </c>
      <c r="E18" s="184" t="s">
        <v>194</v>
      </c>
      <c r="F18" s="185" t="s">
        <v>364</v>
      </c>
      <c r="G18" s="186">
        <v>1946</v>
      </c>
      <c r="H18" s="185" t="s">
        <v>365</v>
      </c>
      <c r="I18" s="187" t="s">
        <v>366</v>
      </c>
      <c r="J18" s="188">
        <v>93</v>
      </c>
      <c r="K18" s="189">
        <v>0.03582175925925926</v>
      </c>
      <c r="L18" s="190">
        <v>464</v>
      </c>
      <c r="M18" s="191">
        <v>11.631663974151857</v>
      </c>
      <c r="N18" s="192">
        <v>0.003582175925925926</v>
      </c>
      <c r="O18" s="165" t="str">
        <f t="shared" si="0"/>
        <v>2 hSen</v>
      </c>
      <c r="P18" s="193">
        <f>VLOOKUP(B18,'[1]Parameters'!$I$5:$J$15,2,FALSE)</f>
        <v>10</v>
      </c>
      <c r="Q18"/>
    </row>
    <row r="19" spans="1:17" s="20" customFormat="1" ht="21" customHeight="1">
      <c r="A19"/>
      <c r="B19" s="181">
        <v>2</v>
      </c>
      <c r="C19" s="182">
        <v>100</v>
      </c>
      <c r="D19" s="183">
        <v>556</v>
      </c>
      <c r="E19" s="184" t="s">
        <v>376</v>
      </c>
      <c r="F19" s="185" t="s">
        <v>364</v>
      </c>
      <c r="G19" s="186">
        <v>1987</v>
      </c>
      <c r="H19" s="185" t="s">
        <v>365</v>
      </c>
      <c r="I19" s="187" t="s">
        <v>366</v>
      </c>
      <c r="J19" s="188">
        <v>94</v>
      </c>
      <c r="K19" s="189">
        <v>0.03585648148148148</v>
      </c>
      <c r="L19" s="190">
        <v>556</v>
      </c>
      <c r="M19" s="191">
        <v>11.620400258231117</v>
      </c>
      <c r="N19" s="192">
        <v>0.003585648148148148</v>
      </c>
      <c r="O19" s="165" t="str">
        <f t="shared" si="0"/>
        <v>2 hSen</v>
      </c>
      <c r="P19" s="193">
        <f>VLOOKUP(B19,'[1]Parameters'!$I$5:$J$15,2,FALSE)</f>
        <v>10</v>
      </c>
      <c r="Q19"/>
    </row>
    <row r="20" spans="1:17" s="20" customFormat="1" ht="19.5" customHeight="1">
      <c r="A20"/>
      <c r="B20" s="165"/>
      <c r="C20" s="350"/>
      <c r="D20" s="351"/>
      <c r="E20" s="351"/>
      <c r="F20" s="351"/>
      <c r="G20" s="351"/>
      <c r="H20" s="351"/>
      <c r="I20" s="351"/>
      <c r="J20" s="166"/>
      <c r="K20" s="345"/>
      <c r="L20" s="345"/>
      <c r="M20" s="345"/>
      <c r="N20" s="346"/>
      <c r="O20" s="165"/>
      <c r="P20" s="167"/>
      <c r="Q20"/>
    </row>
    <row r="21" spans="1:17" s="20" customFormat="1" ht="19.5" customHeight="1">
      <c r="A21"/>
      <c r="B21" s="165"/>
      <c r="C21" s="347"/>
      <c r="D21" s="348"/>
      <c r="E21" s="348"/>
      <c r="F21" s="348"/>
      <c r="G21" s="348"/>
      <c r="H21" s="348"/>
      <c r="I21" s="348"/>
      <c r="J21" s="170"/>
      <c r="K21" s="171" t="s">
        <v>352</v>
      </c>
      <c r="L21" s="171"/>
      <c r="M21" s="172">
        <v>5</v>
      </c>
      <c r="N21" s="173"/>
      <c r="O21" s="165"/>
      <c r="P21" s="174"/>
      <c r="Q21"/>
    </row>
    <row r="22" spans="1:17" s="20" customFormat="1" ht="19.5" customHeight="1">
      <c r="A22"/>
      <c r="B22" s="165"/>
      <c r="C22" s="168"/>
      <c r="D22" s="169"/>
      <c r="E22" s="169"/>
      <c r="F22" s="169"/>
      <c r="G22" s="169"/>
      <c r="H22" s="169"/>
      <c r="I22" s="169"/>
      <c r="J22" s="170"/>
      <c r="K22" s="171"/>
      <c r="L22" s="171"/>
      <c r="M22" s="172"/>
      <c r="N22" s="173"/>
      <c r="O22" s="165"/>
      <c r="P22" s="174"/>
      <c r="Q22"/>
    </row>
    <row r="23" spans="1:17" s="20" customFormat="1" ht="19.5" customHeight="1">
      <c r="A23"/>
      <c r="B23" s="175" t="s">
        <v>353</v>
      </c>
      <c r="C23" s="176" t="s">
        <v>138</v>
      </c>
      <c r="D23" s="177" t="s">
        <v>354</v>
      </c>
      <c r="E23" s="178" t="s">
        <v>28</v>
      </c>
      <c r="F23" s="178" t="s">
        <v>355</v>
      </c>
      <c r="G23" s="178" t="s">
        <v>356</v>
      </c>
      <c r="H23" s="178" t="s">
        <v>142</v>
      </c>
      <c r="I23" s="179" t="s">
        <v>357</v>
      </c>
      <c r="J23" s="179" t="s">
        <v>358</v>
      </c>
      <c r="K23" s="180" t="s">
        <v>359</v>
      </c>
      <c r="L23" s="177" t="s">
        <v>360</v>
      </c>
      <c r="M23" s="176" t="s">
        <v>361</v>
      </c>
      <c r="N23" s="176" t="s">
        <v>362</v>
      </c>
      <c r="O23" s="165"/>
      <c r="P23" s="165"/>
      <c r="Q23"/>
    </row>
    <row r="24" spans="1:17" s="20" customFormat="1" ht="21" customHeight="1">
      <c r="A24"/>
      <c r="B24" s="181">
        <v>1</v>
      </c>
      <c r="C24" s="182">
        <v>1</v>
      </c>
      <c r="D24" s="183">
        <v>230</v>
      </c>
      <c r="E24" s="184" t="s">
        <v>377</v>
      </c>
      <c r="F24" s="185" t="s">
        <v>364</v>
      </c>
      <c r="G24" s="186">
        <v>1987</v>
      </c>
      <c r="H24" s="185" t="s">
        <v>365</v>
      </c>
      <c r="I24" s="187" t="s">
        <v>366</v>
      </c>
      <c r="J24" s="188">
        <v>1</v>
      </c>
      <c r="K24" s="189">
        <v>0.011597222222222222</v>
      </c>
      <c r="L24" s="190">
        <v>230</v>
      </c>
      <c r="M24" s="191">
        <v>17.964071856287426</v>
      </c>
      <c r="N24" s="192">
        <v>0.0023194444444444443</v>
      </c>
      <c r="O24" s="165" t="str">
        <f aca="true" t="shared" si="1" ref="O24:O66">B24&amp;" "&amp;I24</f>
        <v>1 hSen</v>
      </c>
      <c r="P24" s="193">
        <f>VLOOKUP(B24,'[1]Parameters'!$I$5:$J$15,2,FALSE)</f>
        <v>5</v>
      </c>
      <c r="Q24"/>
    </row>
    <row r="25" spans="1:17" s="20" customFormat="1" ht="21" customHeight="1">
      <c r="A25"/>
      <c r="B25" s="181">
        <v>1</v>
      </c>
      <c r="C25" s="182">
        <v>4</v>
      </c>
      <c r="D25" s="183">
        <v>319</v>
      </c>
      <c r="E25" s="184" t="s">
        <v>153</v>
      </c>
      <c r="F25" s="185" t="s">
        <v>364</v>
      </c>
      <c r="G25" s="186">
        <v>1967</v>
      </c>
      <c r="H25" s="185" t="s">
        <v>365</v>
      </c>
      <c r="I25" s="187" t="s">
        <v>366</v>
      </c>
      <c r="J25" s="188">
        <v>4</v>
      </c>
      <c r="K25" s="189">
        <v>0.01267361111111111</v>
      </c>
      <c r="L25" s="190">
        <v>319</v>
      </c>
      <c r="M25" s="191">
        <v>16.438356164383563</v>
      </c>
      <c r="N25" s="192">
        <v>0.002534722222222222</v>
      </c>
      <c r="O25" s="165" t="str">
        <f t="shared" si="1"/>
        <v>1 hSen</v>
      </c>
      <c r="P25" s="193">
        <f>VLOOKUP(B25,'[1]Parameters'!$I$5:$J$15,2,FALSE)</f>
        <v>5</v>
      </c>
      <c r="Q25"/>
    </row>
    <row r="26" spans="1:17" s="20" customFormat="1" ht="21" customHeight="1">
      <c r="A26"/>
      <c r="B26" s="181">
        <v>1</v>
      </c>
      <c r="C26" s="182">
        <v>5</v>
      </c>
      <c r="D26" s="183">
        <v>225</v>
      </c>
      <c r="E26" s="184" t="s">
        <v>154</v>
      </c>
      <c r="F26" s="185" t="s">
        <v>364</v>
      </c>
      <c r="G26" s="186">
        <v>1963</v>
      </c>
      <c r="H26" s="185" t="s">
        <v>365</v>
      </c>
      <c r="I26" s="187" t="s">
        <v>366</v>
      </c>
      <c r="J26" s="188">
        <v>5</v>
      </c>
      <c r="K26" s="189">
        <v>0.012685185185185183</v>
      </c>
      <c r="L26" s="190">
        <v>225</v>
      </c>
      <c r="M26" s="191">
        <v>16.42335766423358</v>
      </c>
      <c r="N26" s="192">
        <v>0.0025370370370370364</v>
      </c>
      <c r="O26" s="165" t="str">
        <f t="shared" si="1"/>
        <v>1 hSen</v>
      </c>
      <c r="P26" s="193">
        <f>VLOOKUP(B26,'[1]Parameters'!$I$5:$J$15,2,FALSE)</f>
        <v>5</v>
      </c>
      <c r="Q26"/>
    </row>
    <row r="27" spans="1:17" s="20" customFormat="1" ht="21" customHeight="1">
      <c r="A27"/>
      <c r="B27" s="181">
        <v>1</v>
      </c>
      <c r="C27" s="182">
        <v>6</v>
      </c>
      <c r="D27" s="183">
        <v>227</v>
      </c>
      <c r="E27" s="184" t="s">
        <v>150</v>
      </c>
      <c r="F27" s="185" t="s">
        <v>364</v>
      </c>
      <c r="G27" s="186">
        <v>1975</v>
      </c>
      <c r="H27" s="185" t="s">
        <v>365</v>
      </c>
      <c r="I27" s="187" t="s">
        <v>366</v>
      </c>
      <c r="J27" s="188">
        <v>6</v>
      </c>
      <c r="K27" s="189">
        <v>0.01269675925925926</v>
      </c>
      <c r="L27" s="190">
        <v>227</v>
      </c>
      <c r="M27" s="191">
        <v>16.40838650865998</v>
      </c>
      <c r="N27" s="192">
        <v>0.002539351851851852</v>
      </c>
      <c r="O27" s="165" t="str">
        <f t="shared" si="1"/>
        <v>1 hSen</v>
      </c>
      <c r="P27" s="193">
        <f>VLOOKUP(B27,'[1]Parameters'!$I$5:$J$15,2,FALSE)</f>
        <v>5</v>
      </c>
      <c r="Q27"/>
    </row>
    <row r="28" spans="1:17" s="20" customFormat="1" ht="21" customHeight="1">
      <c r="A28"/>
      <c r="B28" s="181">
        <v>1</v>
      </c>
      <c r="C28" s="182">
        <v>8</v>
      </c>
      <c r="D28" s="183">
        <v>226</v>
      </c>
      <c r="E28" s="184" t="s">
        <v>378</v>
      </c>
      <c r="F28" s="185" t="s">
        <v>364</v>
      </c>
      <c r="G28" s="186">
        <v>1974</v>
      </c>
      <c r="H28" s="185" t="s">
        <v>365</v>
      </c>
      <c r="I28" s="187" t="s">
        <v>366</v>
      </c>
      <c r="J28" s="188">
        <v>8</v>
      </c>
      <c r="K28" s="189">
        <v>0.012905092592592591</v>
      </c>
      <c r="L28" s="190">
        <v>226</v>
      </c>
      <c r="M28" s="191">
        <v>16.143497757847538</v>
      </c>
      <c r="N28" s="192">
        <v>0.002581018518518518</v>
      </c>
      <c r="O28" s="165" t="str">
        <f t="shared" si="1"/>
        <v>1 hSen</v>
      </c>
      <c r="P28" s="193">
        <f>VLOOKUP(B28,'[1]Parameters'!$I$5:$J$15,2,FALSE)</f>
        <v>5</v>
      </c>
      <c r="Q28"/>
    </row>
    <row r="29" spans="1:17" s="20" customFormat="1" ht="21" customHeight="1">
      <c r="A29"/>
      <c r="B29" s="181">
        <v>1</v>
      </c>
      <c r="C29" s="182">
        <v>10</v>
      </c>
      <c r="D29" s="183">
        <v>212</v>
      </c>
      <c r="E29" s="184" t="s">
        <v>379</v>
      </c>
      <c r="F29" s="185" t="s">
        <v>364</v>
      </c>
      <c r="G29" s="186">
        <v>1980</v>
      </c>
      <c r="H29" s="185" t="s">
        <v>365</v>
      </c>
      <c r="I29" s="187" t="s">
        <v>366</v>
      </c>
      <c r="J29" s="188">
        <v>10</v>
      </c>
      <c r="K29" s="189">
        <v>0.013171296296296294</v>
      </c>
      <c r="L29" s="190">
        <v>212</v>
      </c>
      <c r="M29" s="191">
        <v>15.817223198594029</v>
      </c>
      <c r="N29" s="192">
        <v>0.002634259259259259</v>
      </c>
      <c r="O29" s="165" t="str">
        <f t="shared" si="1"/>
        <v>1 hSen</v>
      </c>
      <c r="P29" s="193">
        <f>VLOOKUP(B29,'[1]Parameters'!$I$5:$J$15,2,FALSE)</f>
        <v>5</v>
      </c>
      <c r="Q29"/>
    </row>
    <row r="30" spans="1:17" s="20" customFormat="1" ht="21" customHeight="1">
      <c r="A30"/>
      <c r="B30" s="181">
        <v>1</v>
      </c>
      <c r="C30" s="182">
        <v>21</v>
      </c>
      <c r="D30" s="183">
        <v>214</v>
      </c>
      <c r="E30" s="184" t="s">
        <v>380</v>
      </c>
      <c r="F30" s="185" t="s">
        <v>381</v>
      </c>
      <c r="G30" s="186">
        <v>1979</v>
      </c>
      <c r="H30" s="185" t="s">
        <v>365</v>
      </c>
      <c r="I30" s="187" t="s">
        <v>382</v>
      </c>
      <c r="J30" s="188">
        <v>1</v>
      </c>
      <c r="K30" s="189">
        <v>0.014166666666666666</v>
      </c>
      <c r="L30" s="190">
        <v>214</v>
      </c>
      <c r="M30" s="191">
        <v>14.705882352941176</v>
      </c>
      <c r="N30" s="192">
        <v>0.002833333333333333</v>
      </c>
      <c r="O30" s="165" t="str">
        <f t="shared" si="1"/>
        <v>1 dSen</v>
      </c>
      <c r="P30" s="193">
        <f>VLOOKUP(B30,'[1]Parameters'!$I$5:$J$15,2,FALSE)</f>
        <v>5</v>
      </c>
      <c r="Q30"/>
    </row>
    <row r="31" spans="1:17" s="20" customFormat="1" ht="21" customHeight="1">
      <c r="A31"/>
      <c r="B31" s="181">
        <v>1</v>
      </c>
      <c r="C31" s="182">
        <v>22</v>
      </c>
      <c r="D31" s="183">
        <v>208</v>
      </c>
      <c r="E31" s="184" t="s">
        <v>383</v>
      </c>
      <c r="F31" s="185" t="s">
        <v>364</v>
      </c>
      <c r="G31" s="186">
        <v>1900</v>
      </c>
      <c r="H31" s="185" t="s">
        <v>365</v>
      </c>
      <c r="I31" s="187" t="s">
        <v>366</v>
      </c>
      <c r="J31" s="188">
        <v>21</v>
      </c>
      <c r="K31" s="189">
        <v>0.014363425925925925</v>
      </c>
      <c r="L31" s="190">
        <v>208</v>
      </c>
      <c r="M31" s="191">
        <v>14.504431909750203</v>
      </c>
      <c r="N31" s="192">
        <v>0.002872685185185185</v>
      </c>
      <c r="O31" s="165" t="str">
        <f t="shared" si="1"/>
        <v>1 hSen</v>
      </c>
      <c r="P31" s="193">
        <f>VLOOKUP(B31,'[1]Parameters'!$I$5:$J$15,2,FALSE)</f>
        <v>5</v>
      </c>
      <c r="Q31"/>
    </row>
    <row r="32" spans="1:17" s="20" customFormat="1" ht="21" customHeight="1">
      <c r="A32"/>
      <c r="B32" s="181">
        <v>1</v>
      </c>
      <c r="C32" s="182">
        <v>23</v>
      </c>
      <c r="D32" s="183">
        <v>234</v>
      </c>
      <c r="E32" s="184" t="s">
        <v>384</v>
      </c>
      <c r="F32" s="185" t="s">
        <v>364</v>
      </c>
      <c r="G32" s="186">
        <v>1953</v>
      </c>
      <c r="H32" s="185" t="s">
        <v>365</v>
      </c>
      <c r="I32" s="187" t="s">
        <v>366</v>
      </c>
      <c r="J32" s="188">
        <v>22</v>
      </c>
      <c r="K32" s="189">
        <v>0.014432870370370372</v>
      </c>
      <c r="L32" s="190">
        <v>234</v>
      </c>
      <c r="M32" s="191">
        <v>14.434643143544506</v>
      </c>
      <c r="N32" s="192">
        <v>0.0028865740740740744</v>
      </c>
      <c r="O32" s="165" t="str">
        <f t="shared" si="1"/>
        <v>1 hSen</v>
      </c>
      <c r="P32" s="193">
        <f>VLOOKUP(B32,'[1]Parameters'!$I$5:$J$15,2,FALSE)</f>
        <v>5</v>
      </c>
      <c r="Q32"/>
    </row>
    <row r="33" spans="1:17" s="4" customFormat="1" ht="21" customHeight="1">
      <c r="A33"/>
      <c r="B33" s="181">
        <v>1</v>
      </c>
      <c r="C33" s="182">
        <v>32</v>
      </c>
      <c r="D33" s="183">
        <v>206</v>
      </c>
      <c r="E33" s="184" t="s">
        <v>176</v>
      </c>
      <c r="F33" s="185" t="s">
        <v>364</v>
      </c>
      <c r="G33" s="186">
        <v>1972</v>
      </c>
      <c r="H33" s="185" t="s">
        <v>365</v>
      </c>
      <c r="I33" s="187" t="s">
        <v>366</v>
      </c>
      <c r="J33" s="188">
        <v>31</v>
      </c>
      <c r="K33" s="189">
        <v>0.01503472222222222</v>
      </c>
      <c r="L33" s="190">
        <v>206</v>
      </c>
      <c r="M33" s="191">
        <v>13.856812933025408</v>
      </c>
      <c r="N33" s="192">
        <v>0.003006944444444444</v>
      </c>
      <c r="O33" s="165" t="str">
        <f t="shared" si="1"/>
        <v>1 hSen</v>
      </c>
      <c r="P33" s="193">
        <f>VLOOKUP(B33,'[1]Parameters'!$I$5:$J$15,2,FALSE)</f>
        <v>5</v>
      </c>
      <c r="Q33"/>
    </row>
    <row r="34" spans="1:17" s="28" customFormat="1" ht="21" customHeight="1">
      <c r="A34"/>
      <c r="B34" s="181">
        <v>1</v>
      </c>
      <c r="C34" s="182">
        <v>34</v>
      </c>
      <c r="D34" s="183">
        <v>393</v>
      </c>
      <c r="E34" s="184" t="s">
        <v>385</v>
      </c>
      <c r="F34" s="185" t="s">
        <v>364</v>
      </c>
      <c r="G34" s="186">
        <v>1980</v>
      </c>
      <c r="H34" s="185" t="s">
        <v>365</v>
      </c>
      <c r="I34" s="187" t="s">
        <v>366</v>
      </c>
      <c r="J34" s="188">
        <v>32</v>
      </c>
      <c r="K34" s="189">
        <v>0.015092592592592593</v>
      </c>
      <c r="L34" s="190">
        <v>393</v>
      </c>
      <c r="M34" s="191">
        <v>13.803680981595091</v>
      </c>
      <c r="N34" s="192">
        <v>0.0030185185185185185</v>
      </c>
      <c r="O34" s="165" t="str">
        <f t="shared" si="1"/>
        <v>1 hSen</v>
      </c>
      <c r="P34" s="193">
        <f>VLOOKUP(B34,'[1]Parameters'!$I$5:$J$15,2,FALSE)</f>
        <v>5</v>
      </c>
      <c r="Q34"/>
    </row>
    <row r="35" spans="1:17" s="28" customFormat="1" ht="21" customHeight="1">
      <c r="A35"/>
      <c r="B35" s="181">
        <v>1</v>
      </c>
      <c r="C35" s="182">
        <v>35</v>
      </c>
      <c r="D35" s="183">
        <v>228</v>
      </c>
      <c r="E35" s="184" t="s">
        <v>179</v>
      </c>
      <c r="F35" s="185" t="s">
        <v>364</v>
      </c>
      <c r="G35" s="186">
        <v>1966</v>
      </c>
      <c r="H35" s="185" t="s">
        <v>365</v>
      </c>
      <c r="I35" s="187" t="s">
        <v>366</v>
      </c>
      <c r="J35" s="188">
        <v>33</v>
      </c>
      <c r="K35" s="189">
        <v>0.01511574074074074</v>
      </c>
      <c r="L35" s="190">
        <v>228</v>
      </c>
      <c r="M35" s="191">
        <v>13.782542113323125</v>
      </c>
      <c r="N35" s="192">
        <v>0.003023148148148148</v>
      </c>
      <c r="O35" s="165" t="str">
        <f t="shared" si="1"/>
        <v>1 hSen</v>
      </c>
      <c r="P35" s="193">
        <f>VLOOKUP(B35,'[1]Parameters'!$I$5:$J$15,2,FALSE)</f>
        <v>5</v>
      </c>
      <c r="Q35"/>
    </row>
    <row r="36" spans="1:17" s="20" customFormat="1" ht="21" customHeight="1">
      <c r="A36"/>
      <c r="B36" s="181">
        <v>1</v>
      </c>
      <c r="C36" s="182">
        <v>56</v>
      </c>
      <c r="D36" s="183">
        <v>223</v>
      </c>
      <c r="E36" s="184" t="s">
        <v>386</v>
      </c>
      <c r="F36" s="185" t="s">
        <v>381</v>
      </c>
      <c r="G36" s="186">
        <v>1980</v>
      </c>
      <c r="H36" s="185" t="s">
        <v>365</v>
      </c>
      <c r="I36" s="187" t="s">
        <v>382</v>
      </c>
      <c r="J36" s="188">
        <v>4</v>
      </c>
      <c r="K36" s="189">
        <v>0.01628472222222222</v>
      </c>
      <c r="L36" s="190">
        <v>223</v>
      </c>
      <c r="M36" s="191">
        <v>12.79317697228145</v>
      </c>
      <c r="N36" s="192">
        <v>0.0032569444444444443</v>
      </c>
      <c r="O36" s="165" t="str">
        <f t="shared" si="1"/>
        <v>1 dSen</v>
      </c>
      <c r="P36" s="193">
        <f>VLOOKUP(B36,'[1]Parameters'!$I$5:$J$15,2,FALSE)</f>
        <v>5</v>
      </c>
      <c r="Q36"/>
    </row>
    <row r="37" spans="1:17" s="20" customFormat="1" ht="21" customHeight="1">
      <c r="A37"/>
      <c r="B37" s="181">
        <v>1</v>
      </c>
      <c r="C37" s="182">
        <v>58</v>
      </c>
      <c r="D37" s="183">
        <v>408</v>
      </c>
      <c r="E37" s="184" t="s">
        <v>157</v>
      </c>
      <c r="F37" s="185" t="s">
        <v>364</v>
      </c>
      <c r="G37" s="186">
        <v>1968</v>
      </c>
      <c r="H37" s="185" t="s">
        <v>365</v>
      </c>
      <c r="I37" s="187" t="s">
        <v>366</v>
      </c>
      <c r="J37" s="188">
        <v>54</v>
      </c>
      <c r="K37" s="189">
        <v>0.01642361111111111</v>
      </c>
      <c r="L37" s="190">
        <v>408</v>
      </c>
      <c r="M37" s="191">
        <v>12.684989429175475</v>
      </c>
      <c r="N37" s="192">
        <v>0.0032847222222222223</v>
      </c>
      <c r="O37" s="165" t="str">
        <f t="shared" si="1"/>
        <v>1 hSen</v>
      </c>
      <c r="P37" s="193">
        <f>VLOOKUP(B37,'[1]Parameters'!$I$5:$J$15,2,FALSE)</f>
        <v>5</v>
      </c>
      <c r="Q37"/>
    </row>
    <row r="38" spans="1:17" s="20" customFormat="1" ht="21" customHeight="1">
      <c r="A38"/>
      <c r="B38" s="181">
        <v>1</v>
      </c>
      <c r="C38" s="182">
        <v>59</v>
      </c>
      <c r="D38" s="183">
        <v>298</v>
      </c>
      <c r="E38" s="184" t="s">
        <v>387</v>
      </c>
      <c r="F38" s="185" t="s">
        <v>381</v>
      </c>
      <c r="G38" s="186">
        <v>1998</v>
      </c>
      <c r="H38" s="185" t="s">
        <v>365</v>
      </c>
      <c r="I38" s="187" t="s">
        <v>382</v>
      </c>
      <c r="J38" s="188">
        <v>5</v>
      </c>
      <c r="K38" s="189">
        <v>0.01642361111111111</v>
      </c>
      <c r="L38" s="190">
        <v>298</v>
      </c>
      <c r="M38" s="191">
        <v>12.684989429175475</v>
      </c>
      <c r="N38" s="192">
        <v>0.0032847222222222223</v>
      </c>
      <c r="O38" s="165" t="str">
        <f t="shared" si="1"/>
        <v>1 dSen</v>
      </c>
      <c r="P38" s="193">
        <f>VLOOKUP(B38,'[1]Parameters'!$I$5:$J$15,2,FALSE)</f>
        <v>5</v>
      </c>
      <c r="Q38"/>
    </row>
    <row r="39" spans="1:17" s="20" customFormat="1" ht="21" customHeight="1">
      <c r="A39"/>
      <c r="B39" s="181">
        <v>1</v>
      </c>
      <c r="C39" s="182">
        <v>62</v>
      </c>
      <c r="D39" s="183">
        <v>211</v>
      </c>
      <c r="E39" s="184" t="s">
        <v>388</v>
      </c>
      <c r="F39" s="185" t="s">
        <v>364</v>
      </c>
      <c r="G39" s="186">
        <v>1962</v>
      </c>
      <c r="H39" s="185" t="s">
        <v>365</v>
      </c>
      <c r="I39" s="187" t="s">
        <v>366</v>
      </c>
      <c r="J39" s="188">
        <v>57</v>
      </c>
      <c r="K39" s="189">
        <v>0.0165625</v>
      </c>
      <c r="L39" s="190">
        <v>211</v>
      </c>
      <c r="M39" s="191">
        <v>12.578616352201257</v>
      </c>
      <c r="N39" s="192">
        <v>0.0033125000000000003</v>
      </c>
      <c r="O39" s="165" t="str">
        <f t="shared" si="1"/>
        <v>1 hSen</v>
      </c>
      <c r="P39" s="193">
        <f>VLOOKUP(B39,'[1]Parameters'!$I$5:$J$15,2,FALSE)</f>
        <v>5</v>
      </c>
      <c r="Q39"/>
    </row>
    <row r="40" spans="1:17" s="4" customFormat="1" ht="21" customHeight="1">
      <c r="A40"/>
      <c r="B40" s="181">
        <v>1</v>
      </c>
      <c r="C40" s="182">
        <v>71</v>
      </c>
      <c r="D40" s="183">
        <v>233</v>
      </c>
      <c r="E40" s="184" t="s">
        <v>189</v>
      </c>
      <c r="F40" s="185" t="s">
        <v>381</v>
      </c>
      <c r="G40" s="186">
        <v>1980</v>
      </c>
      <c r="H40" s="185" t="s">
        <v>365</v>
      </c>
      <c r="I40" s="187" t="s">
        <v>382</v>
      </c>
      <c r="J40" s="188">
        <v>7</v>
      </c>
      <c r="K40" s="189">
        <v>0.01695601851851852</v>
      </c>
      <c r="L40" s="190">
        <v>233</v>
      </c>
      <c r="M40" s="191">
        <v>12.286689419795222</v>
      </c>
      <c r="N40" s="192">
        <v>0.003391203703703704</v>
      </c>
      <c r="O40" s="165" t="str">
        <f t="shared" si="1"/>
        <v>1 dSen</v>
      </c>
      <c r="P40" s="193">
        <f>VLOOKUP(B40,'[1]Parameters'!$I$5:$J$15,2,FALSE)</f>
        <v>5</v>
      </c>
      <c r="Q40"/>
    </row>
    <row r="41" spans="1:17" s="4" customFormat="1" ht="21" customHeight="1">
      <c r="A41"/>
      <c r="B41" s="181">
        <v>1</v>
      </c>
      <c r="C41" s="182">
        <v>72</v>
      </c>
      <c r="D41" s="183">
        <v>215</v>
      </c>
      <c r="E41" s="184" t="s">
        <v>389</v>
      </c>
      <c r="F41" s="185" t="s">
        <v>364</v>
      </c>
      <c r="G41" s="186">
        <v>1950</v>
      </c>
      <c r="H41" s="185" t="s">
        <v>365</v>
      </c>
      <c r="I41" s="187" t="s">
        <v>366</v>
      </c>
      <c r="J41" s="188">
        <v>65</v>
      </c>
      <c r="K41" s="189">
        <v>0.01695601851851852</v>
      </c>
      <c r="L41" s="190">
        <v>215</v>
      </c>
      <c r="M41" s="191">
        <v>12.286689419795222</v>
      </c>
      <c r="N41" s="192">
        <v>0.003391203703703704</v>
      </c>
      <c r="O41" s="165" t="str">
        <f t="shared" si="1"/>
        <v>1 hSen</v>
      </c>
      <c r="P41" s="193">
        <f>VLOOKUP(B41,'[1]Parameters'!$I$5:$J$15,2,FALSE)</f>
        <v>5</v>
      </c>
      <c r="Q41"/>
    </row>
    <row r="42" spans="1:17" s="4" customFormat="1" ht="21" customHeight="1">
      <c r="A42"/>
      <c r="B42" s="181">
        <v>1</v>
      </c>
      <c r="C42" s="182">
        <v>79</v>
      </c>
      <c r="D42" s="183">
        <v>425</v>
      </c>
      <c r="E42" s="184" t="s">
        <v>390</v>
      </c>
      <c r="F42" s="185" t="s">
        <v>364</v>
      </c>
      <c r="G42" s="186">
        <v>1966</v>
      </c>
      <c r="H42" s="185" t="s">
        <v>365</v>
      </c>
      <c r="I42" s="187" t="s">
        <v>366</v>
      </c>
      <c r="J42" s="188">
        <v>70</v>
      </c>
      <c r="K42" s="189">
        <v>0.01724537037037037</v>
      </c>
      <c r="L42" s="190">
        <v>425</v>
      </c>
      <c r="M42" s="191">
        <v>12.080536912751677</v>
      </c>
      <c r="N42" s="192">
        <v>0.003449074074074074</v>
      </c>
      <c r="O42" s="165" t="str">
        <f t="shared" si="1"/>
        <v>1 hSen</v>
      </c>
      <c r="P42" s="193">
        <f>VLOOKUP(B42,'[1]Parameters'!$I$5:$J$15,2,FALSE)</f>
        <v>5</v>
      </c>
      <c r="Q42"/>
    </row>
    <row r="43" spans="1:17" s="4" customFormat="1" ht="21" customHeight="1">
      <c r="A43"/>
      <c r="B43" s="181">
        <v>1</v>
      </c>
      <c r="C43" s="182">
        <v>80</v>
      </c>
      <c r="D43" s="183">
        <v>424</v>
      </c>
      <c r="E43" s="184" t="s">
        <v>391</v>
      </c>
      <c r="F43" s="185" t="s">
        <v>364</v>
      </c>
      <c r="G43" s="186">
        <v>1968</v>
      </c>
      <c r="H43" s="185" t="s">
        <v>365</v>
      </c>
      <c r="I43" s="187" t="s">
        <v>366</v>
      </c>
      <c r="J43" s="188">
        <v>71</v>
      </c>
      <c r="K43" s="189">
        <v>0.017280092592592593</v>
      </c>
      <c r="L43" s="190">
        <v>424</v>
      </c>
      <c r="M43" s="191">
        <v>12.056262558606832</v>
      </c>
      <c r="N43" s="192">
        <v>0.003456018518518519</v>
      </c>
      <c r="O43" s="165" t="str">
        <f t="shared" si="1"/>
        <v>1 hSen</v>
      </c>
      <c r="P43" s="193">
        <f>VLOOKUP(B43,'[1]Parameters'!$I$5:$J$15,2,FALSE)</f>
        <v>5</v>
      </c>
      <c r="Q43"/>
    </row>
    <row r="44" spans="1:17" s="4" customFormat="1" ht="21" customHeight="1">
      <c r="A44"/>
      <c r="B44" s="181">
        <v>1</v>
      </c>
      <c r="C44" s="182">
        <v>83</v>
      </c>
      <c r="D44" s="183">
        <v>300</v>
      </c>
      <c r="E44" s="184" t="s">
        <v>392</v>
      </c>
      <c r="F44" s="185" t="s">
        <v>381</v>
      </c>
      <c r="G44" s="186">
        <v>2000</v>
      </c>
      <c r="H44" s="185" t="s">
        <v>365</v>
      </c>
      <c r="I44" s="187" t="s">
        <v>382</v>
      </c>
      <c r="J44" s="188">
        <v>10</v>
      </c>
      <c r="K44" s="189">
        <v>0.017488425925925925</v>
      </c>
      <c r="L44" s="190">
        <v>300</v>
      </c>
      <c r="M44" s="191">
        <v>11.912640635340836</v>
      </c>
      <c r="N44" s="192">
        <v>0.003497685185185185</v>
      </c>
      <c r="O44" s="165" t="str">
        <f t="shared" si="1"/>
        <v>1 dSen</v>
      </c>
      <c r="P44" s="193">
        <f>VLOOKUP(B44,'[1]Parameters'!$I$5:$J$15,2,FALSE)</f>
        <v>5</v>
      </c>
      <c r="Q44"/>
    </row>
    <row r="45" spans="1:17" s="4" customFormat="1" ht="21" customHeight="1">
      <c r="A45"/>
      <c r="B45" s="181">
        <v>1</v>
      </c>
      <c r="C45" s="182">
        <v>84</v>
      </c>
      <c r="D45" s="183">
        <v>231</v>
      </c>
      <c r="E45" s="184" t="s">
        <v>393</v>
      </c>
      <c r="F45" s="185" t="s">
        <v>364</v>
      </c>
      <c r="G45" s="186">
        <v>1974</v>
      </c>
      <c r="H45" s="185" t="s">
        <v>365</v>
      </c>
      <c r="I45" s="187" t="s">
        <v>366</v>
      </c>
      <c r="J45" s="188">
        <v>74</v>
      </c>
      <c r="K45" s="189">
        <v>0.017511574074074072</v>
      </c>
      <c r="L45" s="190">
        <v>231</v>
      </c>
      <c r="M45" s="191">
        <v>11.896893588896233</v>
      </c>
      <c r="N45" s="192">
        <v>0.0035023148148148144</v>
      </c>
      <c r="O45" s="165" t="str">
        <f t="shared" si="1"/>
        <v>1 hSen</v>
      </c>
      <c r="P45" s="193">
        <f>VLOOKUP(B45,'[1]Parameters'!$I$5:$J$15,2,FALSE)</f>
        <v>5</v>
      </c>
      <c r="Q45"/>
    </row>
    <row r="46" spans="1:17" s="4" customFormat="1" ht="21" customHeight="1">
      <c r="A46"/>
      <c r="B46" s="181">
        <v>1</v>
      </c>
      <c r="C46" s="182">
        <v>87</v>
      </c>
      <c r="D46" s="183">
        <v>405</v>
      </c>
      <c r="E46" s="184" t="s">
        <v>394</v>
      </c>
      <c r="F46" s="185" t="s">
        <v>381</v>
      </c>
      <c r="G46" s="186">
        <v>2002</v>
      </c>
      <c r="H46" s="185" t="s">
        <v>365</v>
      </c>
      <c r="I46" s="187" t="s">
        <v>382</v>
      </c>
      <c r="J46" s="188">
        <v>11</v>
      </c>
      <c r="K46" s="189">
        <v>0.01761574074074074</v>
      </c>
      <c r="L46" s="190">
        <v>405</v>
      </c>
      <c r="M46" s="191">
        <v>11.826544021024967</v>
      </c>
      <c r="N46" s="192">
        <v>0.003523148148148148</v>
      </c>
      <c r="O46" s="165" t="str">
        <f t="shared" si="1"/>
        <v>1 dSen</v>
      </c>
      <c r="P46" s="193">
        <f>VLOOKUP(B46,'[1]Parameters'!$I$5:$J$15,2,FALSE)</f>
        <v>5</v>
      </c>
      <c r="Q46"/>
    </row>
    <row r="47" spans="1:17" s="4" customFormat="1" ht="21" customHeight="1">
      <c r="A47"/>
      <c r="B47" s="181">
        <v>1</v>
      </c>
      <c r="C47" s="182">
        <v>89</v>
      </c>
      <c r="D47" s="183">
        <v>220</v>
      </c>
      <c r="E47" s="184" t="s">
        <v>395</v>
      </c>
      <c r="F47" s="185" t="s">
        <v>381</v>
      </c>
      <c r="G47" s="186">
        <v>2002</v>
      </c>
      <c r="H47" s="185" t="s">
        <v>365</v>
      </c>
      <c r="I47" s="187" t="s">
        <v>382</v>
      </c>
      <c r="J47" s="188">
        <v>13</v>
      </c>
      <c r="K47" s="189">
        <v>0.017638888888888888</v>
      </c>
      <c r="L47" s="190">
        <v>220</v>
      </c>
      <c r="M47" s="191">
        <v>11.811023622047244</v>
      </c>
      <c r="N47" s="192">
        <v>0.0035277777777777777</v>
      </c>
      <c r="O47" s="165" t="str">
        <f t="shared" si="1"/>
        <v>1 dSen</v>
      </c>
      <c r="P47" s="193">
        <f>VLOOKUP(B47,'[1]Parameters'!$I$5:$J$15,2,FALSE)</f>
        <v>5</v>
      </c>
      <c r="Q47"/>
    </row>
    <row r="48" spans="1:17" s="4" customFormat="1" ht="21" customHeight="1">
      <c r="A48"/>
      <c r="B48" s="181">
        <v>1</v>
      </c>
      <c r="C48" s="182">
        <v>93</v>
      </c>
      <c r="D48" s="183">
        <v>221</v>
      </c>
      <c r="E48" s="184" t="s">
        <v>170</v>
      </c>
      <c r="F48" s="185" t="s">
        <v>364</v>
      </c>
      <c r="G48" s="186">
        <v>1964</v>
      </c>
      <c r="H48" s="185" t="s">
        <v>365</v>
      </c>
      <c r="I48" s="187" t="s">
        <v>366</v>
      </c>
      <c r="J48" s="188">
        <v>77</v>
      </c>
      <c r="K48" s="189">
        <v>0.01769675925925926</v>
      </c>
      <c r="L48" s="190">
        <v>221</v>
      </c>
      <c r="M48" s="191">
        <v>11.772400261608894</v>
      </c>
      <c r="N48" s="192">
        <v>0.0035393518518518517</v>
      </c>
      <c r="O48" s="165" t="str">
        <f t="shared" si="1"/>
        <v>1 hSen</v>
      </c>
      <c r="P48" s="193">
        <f>VLOOKUP(B48,'[1]Parameters'!$I$5:$J$15,2,FALSE)</f>
        <v>5</v>
      </c>
      <c r="Q48"/>
    </row>
    <row r="49" spans="1:17" s="4" customFormat="1" ht="21" customHeight="1">
      <c r="A49"/>
      <c r="B49" s="181">
        <v>1</v>
      </c>
      <c r="C49" s="182">
        <v>94</v>
      </c>
      <c r="D49" s="183">
        <v>219</v>
      </c>
      <c r="E49" s="184" t="s">
        <v>396</v>
      </c>
      <c r="F49" s="185" t="s">
        <v>381</v>
      </c>
      <c r="G49" s="186">
        <v>1979</v>
      </c>
      <c r="H49" s="185" t="s">
        <v>365</v>
      </c>
      <c r="I49" s="187" t="s">
        <v>382</v>
      </c>
      <c r="J49" s="188">
        <v>17</v>
      </c>
      <c r="K49" s="189">
        <v>0.017708333333333333</v>
      </c>
      <c r="L49" s="190">
        <v>219</v>
      </c>
      <c r="M49" s="191">
        <v>11.764705882352942</v>
      </c>
      <c r="N49" s="192">
        <v>0.0035416666666666665</v>
      </c>
      <c r="O49" s="165" t="str">
        <f t="shared" si="1"/>
        <v>1 dSen</v>
      </c>
      <c r="P49" s="193">
        <f>VLOOKUP(B49,'[1]Parameters'!$I$5:$J$15,2,FALSE)</f>
        <v>5</v>
      </c>
      <c r="Q49"/>
    </row>
    <row r="50" spans="1:17" s="4" customFormat="1" ht="21" customHeight="1">
      <c r="A50"/>
      <c r="B50" s="181">
        <v>1</v>
      </c>
      <c r="C50" s="182">
        <v>95</v>
      </c>
      <c r="D50" s="183">
        <v>218</v>
      </c>
      <c r="E50" s="184" t="s">
        <v>397</v>
      </c>
      <c r="F50" s="185" t="s">
        <v>364</v>
      </c>
      <c r="G50" s="186">
        <v>1969</v>
      </c>
      <c r="H50" s="185" t="s">
        <v>365</v>
      </c>
      <c r="I50" s="187" t="s">
        <v>366</v>
      </c>
      <c r="J50" s="188">
        <v>78</v>
      </c>
      <c r="K50" s="189">
        <v>0.017708333333333333</v>
      </c>
      <c r="L50" s="190">
        <v>218</v>
      </c>
      <c r="M50" s="191">
        <v>11.764705882352942</v>
      </c>
      <c r="N50" s="192">
        <v>0.0035416666666666665</v>
      </c>
      <c r="O50" s="165" t="str">
        <f t="shared" si="1"/>
        <v>1 hSen</v>
      </c>
      <c r="P50" s="193">
        <f>VLOOKUP(B50,'[1]Parameters'!$I$5:$J$15,2,FALSE)</f>
        <v>5</v>
      </c>
      <c r="Q50"/>
    </row>
    <row r="51" spans="1:17" s="4" customFormat="1" ht="21" customHeight="1">
      <c r="A51"/>
      <c r="B51" s="181">
        <v>1</v>
      </c>
      <c r="C51" s="182">
        <v>101</v>
      </c>
      <c r="D51" s="183">
        <v>222</v>
      </c>
      <c r="E51" s="184" t="s">
        <v>398</v>
      </c>
      <c r="F51" s="185" t="s">
        <v>364</v>
      </c>
      <c r="G51" s="186">
        <v>1900</v>
      </c>
      <c r="H51" s="185" t="s">
        <v>365</v>
      </c>
      <c r="I51" s="187" t="s">
        <v>366</v>
      </c>
      <c r="J51" s="188">
        <v>82</v>
      </c>
      <c r="K51" s="189">
        <v>0.017916666666666668</v>
      </c>
      <c r="L51" s="190">
        <v>222</v>
      </c>
      <c r="M51" s="191">
        <v>11.627906976744185</v>
      </c>
      <c r="N51" s="192">
        <v>0.0035833333333333333</v>
      </c>
      <c r="O51" s="165" t="str">
        <f t="shared" si="1"/>
        <v>1 hSen</v>
      </c>
      <c r="P51" s="193">
        <f>VLOOKUP(B51,'[1]Parameters'!$I$5:$J$15,2,FALSE)</f>
        <v>5</v>
      </c>
      <c r="Q51"/>
    </row>
    <row r="52" spans="1:16" ht="21" customHeight="1">
      <c r="A52"/>
      <c r="B52" s="181">
        <v>1</v>
      </c>
      <c r="C52" s="182">
        <v>102</v>
      </c>
      <c r="D52" s="183">
        <v>204</v>
      </c>
      <c r="E52" s="184" t="s">
        <v>399</v>
      </c>
      <c r="F52" s="185" t="s">
        <v>364</v>
      </c>
      <c r="G52" s="186">
        <v>1967</v>
      </c>
      <c r="H52" s="185" t="s">
        <v>365</v>
      </c>
      <c r="I52" s="187" t="s">
        <v>366</v>
      </c>
      <c r="J52" s="188">
        <v>83</v>
      </c>
      <c r="K52" s="189">
        <v>0.017962962962962962</v>
      </c>
      <c r="L52" s="190">
        <v>204</v>
      </c>
      <c r="M52" s="191">
        <v>11.597938144329897</v>
      </c>
      <c r="N52" s="192">
        <v>0.0035925925925925925</v>
      </c>
      <c r="O52" s="165" t="str">
        <f t="shared" si="1"/>
        <v>1 hSen</v>
      </c>
      <c r="P52" s="193">
        <f>VLOOKUP(B52,'[1]Parameters'!$I$5:$J$15,2,FALSE)</f>
        <v>5</v>
      </c>
    </row>
    <row r="53" spans="1:16" ht="21" customHeight="1">
      <c r="A53"/>
      <c r="B53" s="181">
        <v>1</v>
      </c>
      <c r="C53" s="182">
        <v>106</v>
      </c>
      <c r="D53" s="183">
        <v>368</v>
      </c>
      <c r="E53" s="184" t="s">
        <v>400</v>
      </c>
      <c r="F53" s="185" t="s">
        <v>381</v>
      </c>
      <c r="G53" s="186">
        <v>1987</v>
      </c>
      <c r="H53" s="185" t="s">
        <v>365</v>
      </c>
      <c r="I53" s="187" t="s">
        <v>382</v>
      </c>
      <c r="J53" s="188">
        <v>21</v>
      </c>
      <c r="K53" s="189">
        <v>0.018043981481481484</v>
      </c>
      <c r="L53" s="190">
        <v>368</v>
      </c>
      <c r="M53" s="191">
        <v>11.545862732520845</v>
      </c>
      <c r="N53" s="192">
        <v>0.0036087962962962966</v>
      </c>
      <c r="O53" s="165" t="str">
        <f t="shared" si="1"/>
        <v>1 dSen</v>
      </c>
      <c r="P53" s="193">
        <f>VLOOKUP(B53,'[1]Parameters'!$I$5:$J$15,2,FALSE)</f>
        <v>5</v>
      </c>
    </row>
    <row r="54" spans="1:16" ht="21" customHeight="1">
      <c r="A54"/>
      <c r="B54" s="181">
        <v>1</v>
      </c>
      <c r="C54" s="182">
        <v>112</v>
      </c>
      <c r="D54" s="183">
        <v>345</v>
      </c>
      <c r="E54" s="184" t="s">
        <v>401</v>
      </c>
      <c r="F54" s="185" t="s">
        <v>381</v>
      </c>
      <c r="G54" s="186">
        <v>1998</v>
      </c>
      <c r="H54" s="185" t="s">
        <v>365</v>
      </c>
      <c r="I54" s="187" t="s">
        <v>382</v>
      </c>
      <c r="J54" s="188">
        <v>25</v>
      </c>
      <c r="K54" s="189">
        <v>0.01849537037037037</v>
      </c>
      <c r="L54" s="190">
        <v>345</v>
      </c>
      <c r="M54" s="191">
        <v>11.264080100125156</v>
      </c>
      <c r="N54" s="192">
        <v>0.0036990740740740742</v>
      </c>
      <c r="O54" s="165" t="str">
        <f t="shared" si="1"/>
        <v>1 dSen</v>
      </c>
      <c r="P54" s="193">
        <f>VLOOKUP(B54,'[1]Parameters'!$I$5:$J$15,2,FALSE)</f>
        <v>5</v>
      </c>
    </row>
    <row r="55" spans="1:16" ht="21" customHeight="1">
      <c r="A55"/>
      <c r="B55" s="181">
        <v>1</v>
      </c>
      <c r="C55" s="182">
        <v>117</v>
      </c>
      <c r="D55" s="183">
        <v>217</v>
      </c>
      <c r="E55" s="184" t="s">
        <v>402</v>
      </c>
      <c r="F55" s="185" t="s">
        <v>364</v>
      </c>
      <c r="G55" s="186">
        <v>1959</v>
      </c>
      <c r="H55" s="185" t="s">
        <v>365</v>
      </c>
      <c r="I55" s="187" t="s">
        <v>366</v>
      </c>
      <c r="J55" s="188">
        <v>90</v>
      </c>
      <c r="K55" s="189">
        <v>0.018657407407407407</v>
      </c>
      <c r="L55" s="190">
        <v>217</v>
      </c>
      <c r="M55" s="191">
        <v>11.166253101736972</v>
      </c>
      <c r="N55" s="192">
        <v>0.0037314814814814815</v>
      </c>
      <c r="O55" s="165" t="str">
        <f t="shared" si="1"/>
        <v>1 hSen</v>
      </c>
      <c r="P55" s="193">
        <f>VLOOKUP(B55,'[1]Parameters'!$I$5:$J$15,2,FALSE)</f>
        <v>5</v>
      </c>
    </row>
    <row r="56" spans="1:16" ht="21" customHeight="1">
      <c r="A56"/>
      <c r="B56" s="181">
        <v>1</v>
      </c>
      <c r="C56" s="182">
        <v>131</v>
      </c>
      <c r="D56" s="183">
        <v>229</v>
      </c>
      <c r="E56" s="184" t="s">
        <v>403</v>
      </c>
      <c r="F56" s="185" t="s">
        <v>381</v>
      </c>
      <c r="G56" s="186">
        <v>1953</v>
      </c>
      <c r="H56" s="185" t="s">
        <v>365</v>
      </c>
      <c r="I56" s="187" t="s">
        <v>382</v>
      </c>
      <c r="J56" s="188">
        <v>35</v>
      </c>
      <c r="K56" s="189">
        <v>0.01986111111111111</v>
      </c>
      <c r="L56" s="190">
        <v>229</v>
      </c>
      <c r="M56" s="191">
        <v>10.48951048951049</v>
      </c>
      <c r="N56" s="192">
        <v>0.0039722222222222225</v>
      </c>
      <c r="O56" s="165" t="str">
        <f t="shared" si="1"/>
        <v>1 dSen</v>
      </c>
      <c r="P56" s="193">
        <f>VLOOKUP(B56,'[1]Parameters'!$I$5:$J$15,2,FALSE)</f>
        <v>5</v>
      </c>
    </row>
    <row r="57" spans="1:16" ht="21" customHeight="1">
      <c r="A57"/>
      <c r="B57" s="181">
        <v>1</v>
      </c>
      <c r="C57" s="182">
        <v>139</v>
      </c>
      <c r="D57" s="183">
        <v>203</v>
      </c>
      <c r="E57" s="184" t="s">
        <v>404</v>
      </c>
      <c r="F57" s="185" t="s">
        <v>381</v>
      </c>
      <c r="G57" s="186">
        <v>1985</v>
      </c>
      <c r="H57" s="185" t="s">
        <v>365</v>
      </c>
      <c r="I57" s="187" t="s">
        <v>382</v>
      </c>
      <c r="J57" s="188">
        <v>41</v>
      </c>
      <c r="K57" s="189">
        <v>0.020196759259259258</v>
      </c>
      <c r="L57" s="190">
        <v>203</v>
      </c>
      <c r="M57" s="191">
        <v>10.315186246418339</v>
      </c>
      <c r="N57" s="192">
        <v>0.004039351851851851</v>
      </c>
      <c r="O57" s="165" t="str">
        <f t="shared" si="1"/>
        <v>1 dSen</v>
      </c>
      <c r="P57" s="193">
        <f>VLOOKUP(B57,'[1]Parameters'!$I$5:$J$15,2,FALSE)</f>
        <v>5</v>
      </c>
    </row>
    <row r="58" spans="1:16" ht="21" customHeight="1">
      <c r="A58"/>
      <c r="B58" s="181">
        <v>1</v>
      </c>
      <c r="C58" s="182">
        <v>149</v>
      </c>
      <c r="D58" s="183">
        <v>318</v>
      </c>
      <c r="E58" s="184" t="s">
        <v>405</v>
      </c>
      <c r="F58" s="185" t="s">
        <v>364</v>
      </c>
      <c r="G58" s="186">
        <v>1949</v>
      </c>
      <c r="H58" s="185" t="s">
        <v>365</v>
      </c>
      <c r="I58" s="187" t="s">
        <v>366</v>
      </c>
      <c r="J58" s="188">
        <v>103</v>
      </c>
      <c r="K58" s="189">
        <v>0.02054398148148148</v>
      </c>
      <c r="L58" s="190">
        <v>318</v>
      </c>
      <c r="M58" s="191">
        <v>10.140845070422536</v>
      </c>
      <c r="N58" s="192">
        <v>0.004108796296296296</v>
      </c>
      <c r="O58" s="165" t="str">
        <f t="shared" si="1"/>
        <v>1 hSen</v>
      </c>
      <c r="P58" s="193">
        <f>VLOOKUP(B58,'[1]Parameters'!$I$5:$J$15,2,FALSE)</f>
        <v>5</v>
      </c>
    </row>
    <row r="59" spans="1:16" ht="21" customHeight="1">
      <c r="A59"/>
      <c r="B59" s="181">
        <v>1</v>
      </c>
      <c r="C59" s="182">
        <v>151</v>
      </c>
      <c r="D59" s="183">
        <v>377</v>
      </c>
      <c r="E59" s="184" t="s">
        <v>406</v>
      </c>
      <c r="F59" s="185" t="s">
        <v>381</v>
      </c>
      <c r="G59" s="186">
        <v>1990</v>
      </c>
      <c r="H59" s="185" t="s">
        <v>365</v>
      </c>
      <c r="I59" s="187" t="s">
        <v>382</v>
      </c>
      <c r="J59" s="188">
        <v>48</v>
      </c>
      <c r="K59" s="189">
        <v>0.020555555555555556</v>
      </c>
      <c r="L59" s="190">
        <v>377</v>
      </c>
      <c r="M59" s="191">
        <v>10.135135135135135</v>
      </c>
      <c r="N59" s="192">
        <v>0.004111111111111111</v>
      </c>
      <c r="O59" s="165" t="str">
        <f t="shared" si="1"/>
        <v>1 dSen</v>
      </c>
      <c r="P59" s="193">
        <f>VLOOKUP(B59,'[1]Parameters'!$I$5:$J$15,2,FALSE)</f>
        <v>5</v>
      </c>
    </row>
    <row r="60" spans="1:16" ht="21" customHeight="1">
      <c r="A60"/>
      <c r="B60" s="181">
        <v>1</v>
      </c>
      <c r="C60" s="182">
        <v>152</v>
      </c>
      <c r="D60" s="183">
        <v>378</v>
      </c>
      <c r="E60" s="184" t="s">
        <v>407</v>
      </c>
      <c r="F60" s="185" t="s">
        <v>364</v>
      </c>
      <c r="G60" s="186">
        <v>1990</v>
      </c>
      <c r="H60" s="185" t="s">
        <v>365</v>
      </c>
      <c r="I60" s="187" t="s">
        <v>366</v>
      </c>
      <c r="J60" s="188">
        <v>104</v>
      </c>
      <c r="K60" s="189">
        <v>0.02056712962962963</v>
      </c>
      <c r="L60" s="190">
        <v>378</v>
      </c>
      <c r="M60" s="191">
        <v>10.129431626336522</v>
      </c>
      <c r="N60" s="192">
        <v>0.004113425925925926</v>
      </c>
      <c r="O60" s="165" t="str">
        <f t="shared" si="1"/>
        <v>1 hSen</v>
      </c>
      <c r="P60" s="193">
        <f>VLOOKUP(B60,'[1]Parameters'!$I$5:$J$15,2,FALSE)</f>
        <v>5</v>
      </c>
    </row>
    <row r="61" spans="1:16" ht="21" customHeight="1">
      <c r="A61"/>
      <c r="B61" s="181">
        <v>1</v>
      </c>
      <c r="C61" s="182">
        <v>161</v>
      </c>
      <c r="D61" s="183">
        <v>350</v>
      </c>
      <c r="E61" s="184" t="s">
        <v>408</v>
      </c>
      <c r="F61" s="185" t="s">
        <v>364</v>
      </c>
      <c r="G61" s="186">
        <v>1937</v>
      </c>
      <c r="H61" s="185" t="s">
        <v>365</v>
      </c>
      <c r="I61" s="187" t="s">
        <v>366</v>
      </c>
      <c r="J61" s="188">
        <v>107</v>
      </c>
      <c r="K61" s="189">
        <v>0.020844907407407406</v>
      </c>
      <c r="L61" s="190">
        <v>350</v>
      </c>
      <c r="M61" s="191">
        <v>9.994447529150472</v>
      </c>
      <c r="N61" s="192">
        <v>0.004168981481481481</v>
      </c>
      <c r="O61" s="165" t="str">
        <f t="shared" si="1"/>
        <v>1 hSen</v>
      </c>
      <c r="P61" s="193">
        <f>VLOOKUP(B61,'[1]Parameters'!$I$5:$J$15,2,FALSE)</f>
        <v>5</v>
      </c>
    </row>
    <row r="62" spans="1:16" ht="21" customHeight="1">
      <c r="A62"/>
      <c r="B62" s="181">
        <v>1</v>
      </c>
      <c r="C62" s="182">
        <v>163</v>
      </c>
      <c r="D62" s="183">
        <v>205</v>
      </c>
      <c r="E62" s="184" t="s">
        <v>409</v>
      </c>
      <c r="F62" s="185" t="s">
        <v>364</v>
      </c>
      <c r="G62" s="186">
        <v>1946</v>
      </c>
      <c r="H62" s="185" t="s">
        <v>365</v>
      </c>
      <c r="I62" s="187" t="s">
        <v>366</v>
      </c>
      <c r="J62" s="188">
        <v>108</v>
      </c>
      <c r="K62" s="189">
        <v>0.020983796296296296</v>
      </c>
      <c r="L62" s="190">
        <v>205</v>
      </c>
      <c r="M62" s="191">
        <v>9.928295642581357</v>
      </c>
      <c r="N62" s="192">
        <v>0.0041967592592592595</v>
      </c>
      <c r="O62" s="165" t="str">
        <f t="shared" si="1"/>
        <v>1 hSen</v>
      </c>
      <c r="P62" s="193">
        <f>VLOOKUP(B62,'[1]Parameters'!$I$5:$J$15,2,FALSE)</f>
        <v>5</v>
      </c>
    </row>
    <row r="63" spans="1:16" ht="21" customHeight="1">
      <c r="A63"/>
      <c r="B63" s="181">
        <v>1</v>
      </c>
      <c r="C63" s="182">
        <v>165</v>
      </c>
      <c r="D63" s="183">
        <v>418</v>
      </c>
      <c r="E63" s="184" t="s">
        <v>410</v>
      </c>
      <c r="F63" s="185" t="s">
        <v>381</v>
      </c>
      <c r="G63" s="186">
        <v>1983</v>
      </c>
      <c r="H63" s="185" t="s">
        <v>365</v>
      </c>
      <c r="I63" s="187" t="s">
        <v>382</v>
      </c>
      <c r="J63" s="188">
        <v>57</v>
      </c>
      <c r="K63" s="189">
        <v>0.02119212962962963</v>
      </c>
      <c r="L63" s="190">
        <v>418</v>
      </c>
      <c r="M63" s="191">
        <v>9.830693610049153</v>
      </c>
      <c r="N63" s="192">
        <v>0.004238425925925926</v>
      </c>
      <c r="O63" s="165" t="str">
        <f t="shared" si="1"/>
        <v>1 dSen</v>
      </c>
      <c r="P63" s="193">
        <f>VLOOKUP(B63,'[1]Parameters'!$I$5:$J$15,2,FALSE)</f>
        <v>5</v>
      </c>
    </row>
    <row r="64" spans="1:16" ht="21" customHeight="1">
      <c r="A64"/>
      <c r="B64" s="181">
        <v>1</v>
      </c>
      <c r="C64" s="182">
        <v>166</v>
      </c>
      <c r="D64" s="183">
        <v>232</v>
      </c>
      <c r="E64" s="184" t="s">
        <v>411</v>
      </c>
      <c r="F64" s="185" t="s">
        <v>381</v>
      </c>
      <c r="G64" s="186">
        <v>1954</v>
      </c>
      <c r="H64" s="185" t="s">
        <v>365</v>
      </c>
      <c r="I64" s="187" t="s">
        <v>382</v>
      </c>
      <c r="J64" s="188">
        <v>58</v>
      </c>
      <c r="K64" s="189">
        <v>0.021504629629629627</v>
      </c>
      <c r="L64" s="190">
        <v>232</v>
      </c>
      <c r="M64" s="191">
        <v>9.68783638320775</v>
      </c>
      <c r="N64" s="192">
        <v>0.004300925925925925</v>
      </c>
      <c r="O64" s="165" t="str">
        <f t="shared" si="1"/>
        <v>1 dSen</v>
      </c>
      <c r="P64" s="193">
        <f>VLOOKUP(B64,'[1]Parameters'!$I$5:$J$15,2,FALSE)</f>
        <v>5</v>
      </c>
    </row>
    <row r="65" spans="1:16" ht="21" customHeight="1">
      <c r="A65"/>
      <c r="B65" s="181">
        <v>1</v>
      </c>
      <c r="C65" s="182">
        <v>170</v>
      </c>
      <c r="D65" s="183">
        <v>224</v>
      </c>
      <c r="E65" s="184" t="s">
        <v>412</v>
      </c>
      <c r="F65" s="185" t="s">
        <v>364</v>
      </c>
      <c r="G65" s="186">
        <v>1947</v>
      </c>
      <c r="H65" s="185" t="s">
        <v>365</v>
      </c>
      <c r="I65" s="187" t="s">
        <v>366</v>
      </c>
      <c r="J65" s="188">
        <v>109</v>
      </c>
      <c r="K65" s="189">
        <v>0.02175925925925926</v>
      </c>
      <c r="L65" s="190">
        <v>224</v>
      </c>
      <c r="M65" s="191">
        <v>9.574468085106384</v>
      </c>
      <c r="N65" s="192">
        <v>0.0043518518518518515</v>
      </c>
      <c r="O65" s="165" t="str">
        <f t="shared" si="1"/>
        <v>1 hSen</v>
      </c>
      <c r="P65" s="193">
        <f>VLOOKUP(B65,'[1]Parameters'!$I$5:$J$15,2,FALSE)</f>
        <v>5</v>
      </c>
    </row>
    <row r="66" spans="1:16" ht="21" customHeight="1">
      <c r="A66"/>
      <c r="B66" s="181">
        <v>1</v>
      </c>
      <c r="C66" s="182">
        <v>173</v>
      </c>
      <c r="D66" s="183">
        <v>207</v>
      </c>
      <c r="E66" s="184" t="s">
        <v>202</v>
      </c>
      <c r="F66" s="185" t="s">
        <v>381</v>
      </c>
      <c r="G66" s="186">
        <v>2004</v>
      </c>
      <c r="H66" s="185" t="s">
        <v>365</v>
      </c>
      <c r="I66" s="187" t="s">
        <v>382</v>
      </c>
      <c r="J66" s="188">
        <v>62</v>
      </c>
      <c r="K66" s="189">
        <v>0.022048611111111113</v>
      </c>
      <c r="L66" s="190">
        <v>207</v>
      </c>
      <c r="M66" s="191">
        <v>9.448818897637794</v>
      </c>
      <c r="N66" s="192">
        <v>0.004409722222222223</v>
      </c>
      <c r="O66" s="165" t="str">
        <f t="shared" si="1"/>
        <v>1 dSen</v>
      </c>
      <c r="P66" s="193">
        <f>VLOOKUP(B66,'[1]Parameters'!$I$5:$J$15,2,FALSE)</f>
        <v>5</v>
      </c>
    </row>
    <row r="67" spans="1:9" ht="13.5" customHeight="1">
      <c r="A67"/>
      <c r="B67"/>
      <c r="C67"/>
      <c r="D67"/>
      <c r="F67"/>
      <c r="G67"/>
      <c r="I67"/>
    </row>
    <row r="68" spans="1:16" ht="13.5" customHeight="1">
      <c r="A68"/>
      <c r="B68"/>
      <c r="C68" s="349" t="s">
        <v>413</v>
      </c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</row>
    <row r="69" spans="1:16" ht="13.5" customHeight="1">
      <c r="A69"/>
      <c r="B69"/>
      <c r="C69" s="349" t="s">
        <v>414</v>
      </c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</row>
  </sheetData>
  <sheetProtection/>
  <mergeCells count="9">
    <mergeCell ref="K20:N20"/>
    <mergeCell ref="C21:I21"/>
    <mergeCell ref="C68:P68"/>
    <mergeCell ref="C69:P69"/>
    <mergeCell ref="C20:I20"/>
    <mergeCell ref="C2:N2"/>
    <mergeCell ref="C4:I4"/>
    <mergeCell ref="K4:N4"/>
    <mergeCell ref="C5:I5"/>
  </mergeCells>
  <conditionalFormatting sqref="C7:C19 C24:C66">
    <cfRule type="expression" priority="1" dxfId="0" stopIfTrue="1">
      <formula>ISBLANK(D7)</formula>
    </cfRule>
  </conditionalFormatting>
  <printOptions gridLines="1"/>
  <pageMargins left="0.15748031496062992" right="0.1968503937007874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52"/>
  <sheetViews>
    <sheetView zoomScale="75" zoomScaleNormal="75" zoomScalePageLayoutView="0" workbookViewId="0" topLeftCell="A1">
      <selection activeCell="A1" sqref="A1:I1"/>
    </sheetView>
  </sheetViews>
  <sheetFormatPr defaultColWidth="7.8515625" defaultRowHeight="13.5" customHeight="1"/>
  <cols>
    <col min="1" max="1" width="14.28125" style="3" customWidth="1"/>
    <col min="2" max="2" width="4.57421875" style="155" customWidth="1"/>
    <col min="3" max="3" width="24.421875" style="14" customWidth="1"/>
    <col min="4" max="4" width="32.8515625" style="15" bestFit="1" customWidth="1"/>
    <col min="5" max="5" width="2.8515625" style="0" customWidth="1"/>
    <col min="6" max="6" width="17.421875" style="4" bestFit="1" customWidth="1"/>
    <col min="7" max="7" width="14.7109375" style="4" bestFit="1" customWidth="1"/>
    <col min="8" max="8" width="2.7109375" style="0" customWidth="1"/>
    <col min="9" max="9" width="13.421875" style="1" customWidth="1"/>
    <col min="10" max="10" width="2.140625" style="0" customWidth="1"/>
  </cols>
  <sheetData>
    <row r="1" spans="1:9" s="20" customFormat="1" ht="31.5" customHeight="1">
      <c r="A1" s="355" t="s">
        <v>297</v>
      </c>
      <c r="B1" s="356"/>
      <c r="C1" s="356"/>
      <c r="D1" s="356"/>
      <c r="E1" s="356"/>
      <c r="F1" s="356"/>
      <c r="G1" s="356"/>
      <c r="H1" s="356"/>
      <c r="I1" s="357"/>
    </row>
    <row r="2" spans="1:9" s="20" customFormat="1" ht="18">
      <c r="A2" s="358">
        <v>42120</v>
      </c>
      <c r="B2" s="359"/>
      <c r="C2" s="359"/>
      <c r="D2" s="359"/>
      <c r="E2" s="359"/>
      <c r="F2" s="359"/>
      <c r="G2" s="359"/>
      <c r="H2" s="359"/>
      <c r="I2" s="360"/>
    </row>
    <row r="3" spans="1:9" s="41" customFormat="1" ht="19.5" customHeight="1">
      <c r="A3" s="120" t="s">
        <v>2</v>
      </c>
      <c r="B3" s="151" t="s">
        <v>3</v>
      </c>
      <c r="C3" s="121" t="s">
        <v>4</v>
      </c>
      <c r="D3" s="121" t="s">
        <v>5</v>
      </c>
      <c r="E3" s="122"/>
      <c r="F3" s="122" t="s">
        <v>6</v>
      </c>
      <c r="G3" s="122" t="s">
        <v>7</v>
      </c>
      <c r="H3" s="122"/>
      <c r="I3" s="123" t="s">
        <v>8</v>
      </c>
    </row>
    <row r="4" spans="1:9" s="20" customFormat="1" ht="15" customHeight="1">
      <c r="A4" s="120" t="s">
        <v>299</v>
      </c>
      <c r="B4" s="151"/>
      <c r="C4" s="121"/>
      <c r="D4" s="121"/>
      <c r="E4" s="122"/>
      <c r="F4" s="122"/>
      <c r="G4" s="122"/>
      <c r="H4" s="122"/>
      <c r="I4" s="123"/>
    </row>
    <row r="5" spans="1:9" s="27" customFormat="1" ht="18">
      <c r="A5" s="124"/>
      <c r="B5" s="152"/>
      <c r="C5" s="125"/>
      <c r="D5" s="126"/>
      <c r="E5" s="127"/>
      <c r="F5" s="82" t="s">
        <v>0</v>
      </c>
      <c r="G5" s="117">
        <v>5</v>
      </c>
      <c r="H5" s="340" t="s">
        <v>1</v>
      </c>
      <c r="I5" s="341"/>
    </row>
    <row r="6" spans="1:9" s="28" customFormat="1" ht="15" customHeight="1">
      <c r="A6" s="124"/>
      <c r="B6" s="152"/>
      <c r="C6" s="125"/>
      <c r="D6" s="126"/>
      <c r="E6" s="127"/>
      <c r="F6" s="127"/>
      <c r="G6" s="127"/>
      <c r="H6" s="127"/>
      <c r="I6" s="123"/>
    </row>
    <row r="7" spans="1:10" s="20" customFormat="1" ht="19.5" customHeight="1">
      <c r="A7" s="128">
        <v>14</v>
      </c>
      <c r="B7" s="76">
        <v>1</v>
      </c>
      <c r="C7" s="129" t="s">
        <v>23</v>
      </c>
      <c r="D7" s="130" t="s">
        <v>110</v>
      </c>
      <c r="E7" s="131"/>
      <c r="F7" s="132">
        <v>0.016481481481481482</v>
      </c>
      <c r="G7" s="133">
        <f>($G$5/F7)/24</f>
        <v>12.640449438202246</v>
      </c>
      <c r="H7" s="134"/>
      <c r="I7" s="135">
        <f>F7/$G$5</f>
        <v>0.0032962962962962963</v>
      </c>
      <c r="J7" s="342"/>
    </row>
    <row r="8" spans="1:10" s="20" customFormat="1" ht="19.5" customHeight="1">
      <c r="A8" s="128">
        <v>24</v>
      </c>
      <c r="B8" s="76">
        <v>2</v>
      </c>
      <c r="C8" s="129" t="s">
        <v>265</v>
      </c>
      <c r="D8" s="130" t="s">
        <v>266</v>
      </c>
      <c r="E8" s="131"/>
      <c r="F8" s="132">
        <v>0.017881944444444443</v>
      </c>
      <c r="G8" s="133">
        <f>($G$5/F8)/24</f>
        <v>11.650485436893204</v>
      </c>
      <c r="H8" s="134"/>
      <c r="I8" s="135">
        <f>F8/$G$5</f>
        <v>0.0035763888888888885</v>
      </c>
      <c r="J8" s="342"/>
    </row>
    <row r="9" spans="1:14" s="20" customFormat="1" ht="19.5" customHeight="1">
      <c r="A9" s="128">
        <v>34</v>
      </c>
      <c r="B9" s="76">
        <v>3</v>
      </c>
      <c r="C9" s="129" t="s">
        <v>20</v>
      </c>
      <c r="D9" s="130" t="s">
        <v>90</v>
      </c>
      <c r="E9" s="131"/>
      <c r="F9" s="132">
        <v>0.030983796296296297</v>
      </c>
      <c r="G9" s="133">
        <f>($G$5/F9)/24</f>
        <v>6.723944714232349</v>
      </c>
      <c r="H9" s="134"/>
      <c r="I9" s="135">
        <f>F9/$G$5</f>
        <v>0.0061967592592592595</v>
      </c>
      <c r="K9" s="363" t="s">
        <v>308</v>
      </c>
      <c r="L9" s="363"/>
      <c r="M9" s="363"/>
      <c r="N9" s="363"/>
    </row>
    <row r="10" spans="1:9" s="20" customFormat="1" ht="19.5" customHeight="1">
      <c r="A10" s="361" t="s">
        <v>298</v>
      </c>
      <c r="B10" s="362"/>
      <c r="C10" s="362"/>
      <c r="D10" s="130"/>
      <c r="E10" s="131"/>
      <c r="F10" s="132"/>
      <c r="G10" s="133"/>
      <c r="H10" s="134"/>
      <c r="I10" s="135"/>
    </row>
    <row r="11" spans="1:9" s="28" customFormat="1" ht="18">
      <c r="A11" s="124"/>
      <c r="B11" s="152"/>
      <c r="C11" s="125"/>
      <c r="D11" s="332"/>
      <c r="E11" s="332"/>
      <c r="F11" s="332"/>
      <c r="G11" s="332"/>
      <c r="H11" s="137"/>
      <c r="I11" s="138"/>
    </row>
    <row r="12" spans="1:9" s="28" customFormat="1" ht="18" customHeight="1">
      <c r="A12" s="139"/>
      <c r="B12" s="152"/>
      <c r="C12" s="129"/>
      <c r="D12" s="126"/>
      <c r="E12" s="127"/>
      <c r="F12" s="25" t="s">
        <v>0</v>
      </c>
      <c r="G12" s="26">
        <v>10</v>
      </c>
      <c r="H12" s="314" t="s">
        <v>1</v>
      </c>
      <c r="I12" s="315"/>
    </row>
    <row r="13" spans="1:9" s="28" customFormat="1" ht="15" customHeight="1">
      <c r="A13" s="139"/>
      <c r="B13" s="152"/>
      <c r="C13" s="129"/>
      <c r="D13" s="126"/>
      <c r="E13" s="127"/>
      <c r="F13" s="25"/>
      <c r="G13" s="79"/>
      <c r="H13" s="77"/>
      <c r="I13" s="78"/>
    </row>
    <row r="14" spans="1:9" s="20" customFormat="1" ht="19.5" customHeight="1">
      <c r="A14" s="128">
        <v>32</v>
      </c>
      <c r="B14" s="76">
        <v>4</v>
      </c>
      <c r="C14" s="129" t="s">
        <v>10</v>
      </c>
      <c r="D14" s="130" t="s">
        <v>64</v>
      </c>
      <c r="E14" s="131"/>
      <c r="F14" s="132">
        <v>0.03201388888888889</v>
      </c>
      <c r="G14" s="133">
        <f aca="true" t="shared" si="0" ref="G14:G19">($G$12/F14)/24</f>
        <v>13.01518438177874</v>
      </c>
      <c r="H14" s="134"/>
      <c r="I14" s="135">
        <f aca="true" t="shared" si="1" ref="I14:I19">F14/$G$12</f>
        <v>0.003201388888888889</v>
      </c>
    </row>
    <row r="15" spans="1:9" s="20" customFormat="1" ht="19.5" customHeight="1">
      <c r="A15" s="128">
        <v>45</v>
      </c>
      <c r="B15" s="76">
        <v>5</v>
      </c>
      <c r="C15" s="129" t="s">
        <v>9</v>
      </c>
      <c r="D15" s="130" t="s">
        <v>85</v>
      </c>
      <c r="E15" s="131"/>
      <c r="F15" s="132">
        <v>0.033854166666666664</v>
      </c>
      <c r="G15" s="133">
        <f t="shared" si="0"/>
        <v>12.307692307692308</v>
      </c>
      <c r="H15" s="134"/>
      <c r="I15" s="135">
        <f t="shared" si="1"/>
        <v>0.0033854166666666663</v>
      </c>
    </row>
    <row r="16" spans="1:9" s="20" customFormat="1" ht="19.5" customHeight="1">
      <c r="A16" s="128">
        <v>67</v>
      </c>
      <c r="B16" s="76">
        <v>6</v>
      </c>
      <c r="C16" s="129" t="s">
        <v>311</v>
      </c>
      <c r="D16" s="130" t="s">
        <v>312</v>
      </c>
      <c r="E16" s="131"/>
      <c r="F16" s="132">
        <v>0.03653935185185185</v>
      </c>
      <c r="G16" s="133">
        <f t="shared" si="0"/>
        <v>11.403230915426038</v>
      </c>
      <c r="H16" s="134"/>
      <c r="I16" s="135">
        <f t="shared" si="1"/>
        <v>0.003653935185185185</v>
      </c>
    </row>
    <row r="17" spans="1:9" s="20" customFormat="1" ht="19.5" customHeight="1">
      <c r="A17" s="128">
        <v>13</v>
      </c>
      <c r="B17" s="76">
        <v>7</v>
      </c>
      <c r="C17" s="129" t="s">
        <v>309</v>
      </c>
      <c r="D17" s="130" t="s">
        <v>310</v>
      </c>
      <c r="E17" s="131"/>
      <c r="F17" s="132">
        <v>0.03934027777777777</v>
      </c>
      <c r="G17" s="133">
        <f t="shared" si="0"/>
        <v>10.59135039717564</v>
      </c>
      <c r="H17" s="134"/>
      <c r="I17" s="135">
        <f t="shared" si="1"/>
        <v>0.003934027777777778</v>
      </c>
    </row>
    <row r="18" spans="1:9" s="20" customFormat="1" ht="19.5" customHeight="1">
      <c r="A18" s="128">
        <v>85</v>
      </c>
      <c r="B18" s="76">
        <v>8</v>
      </c>
      <c r="C18" s="129" t="s">
        <v>12</v>
      </c>
      <c r="D18" s="130" t="s">
        <v>70</v>
      </c>
      <c r="E18" s="131"/>
      <c r="F18" s="132">
        <v>0.0421412037037037</v>
      </c>
      <c r="G18" s="133">
        <f t="shared" si="0"/>
        <v>9.887393573194178</v>
      </c>
      <c r="H18" s="134"/>
      <c r="I18" s="135">
        <f t="shared" si="1"/>
        <v>0.00421412037037037</v>
      </c>
    </row>
    <row r="19" spans="1:9" s="20" customFormat="1" ht="19.5" customHeight="1">
      <c r="A19" s="128">
        <v>86</v>
      </c>
      <c r="B19" s="76">
        <v>9</v>
      </c>
      <c r="C19" s="129" t="s">
        <v>36</v>
      </c>
      <c r="D19" s="130" t="s">
        <v>75</v>
      </c>
      <c r="E19" s="131"/>
      <c r="F19" s="132">
        <v>0.04552083333333334</v>
      </c>
      <c r="G19" s="133">
        <f t="shared" si="0"/>
        <v>9.153318077803203</v>
      </c>
      <c r="H19" s="134"/>
      <c r="I19" s="135">
        <f t="shared" si="1"/>
        <v>0.004552083333333333</v>
      </c>
    </row>
    <row r="20" spans="1:9" s="20" customFormat="1" ht="19.5" customHeight="1">
      <c r="A20" s="361" t="s">
        <v>313</v>
      </c>
      <c r="B20" s="362"/>
      <c r="C20" s="362"/>
      <c r="D20" s="130"/>
      <c r="E20" s="131"/>
      <c r="F20" s="132"/>
      <c r="G20" s="133"/>
      <c r="H20" s="134"/>
      <c r="I20" s="135"/>
    </row>
    <row r="21" spans="1:9" s="4" customFormat="1" ht="26.25" customHeight="1">
      <c r="A21" s="140"/>
      <c r="B21" s="153"/>
      <c r="C21" s="129"/>
      <c r="D21" s="141"/>
      <c r="E21" s="131"/>
      <c r="F21" s="142"/>
      <c r="G21" s="143"/>
      <c r="H21" s="144"/>
      <c r="I21" s="135"/>
    </row>
    <row r="22" spans="1:9" s="28" customFormat="1" ht="18" customHeight="1">
      <c r="A22" s="139"/>
      <c r="B22" s="152"/>
      <c r="C22" s="129"/>
      <c r="D22" s="126"/>
      <c r="E22" s="127"/>
      <c r="F22" s="25" t="s">
        <v>0</v>
      </c>
      <c r="G22" s="26">
        <v>15</v>
      </c>
      <c r="H22" s="314" t="s">
        <v>1</v>
      </c>
      <c r="I22" s="315"/>
    </row>
    <row r="23" spans="1:9" s="28" customFormat="1" ht="15" customHeight="1">
      <c r="A23" s="139"/>
      <c r="B23" s="152"/>
      <c r="C23" s="129"/>
      <c r="D23" s="126"/>
      <c r="E23" s="127"/>
      <c r="F23" s="25"/>
      <c r="G23" s="79"/>
      <c r="H23" s="77"/>
      <c r="I23" s="78"/>
    </row>
    <row r="24" spans="1:9" s="20" customFormat="1" ht="19.5" customHeight="1">
      <c r="A24" s="128">
        <v>7</v>
      </c>
      <c r="B24" s="76">
        <v>10</v>
      </c>
      <c r="C24" s="129" t="s">
        <v>300</v>
      </c>
      <c r="D24" s="130" t="s">
        <v>301</v>
      </c>
      <c r="E24" s="131"/>
      <c r="F24" s="132">
        <v>0.05597222222222222</v>
      </c>
      <c r="G24" s="133">
        <f aca="true" t="shared" si="2" ref="G24:G34">($G$22/F24)/24</f>
        <v>11.166253101736972</v>
      </c>
      <c r="H24" s="134"/>
      <c r="I24" s="135">
        <f aca="true" t="shared" si="3" ref="I24:I34">F24/$G$22</f>
        <v>0.0037314814814814815</v>
      </c>
    </row>
    <row r="25" spans="1:9" s="20" customFormat="1" ht="19.5" customHeight="1">
      <c r="A25" s="128">
        <v>18</v>
      </c>
      <c r="B25" s="76">
        <v>11</v>
      </c>
      <c r="C25" s="129" t="s">
        <v>57</v>
      </c>
      <c r="D25" s="130" t="s">
        <v>45</v>
      </c>
      <c r="E25" s="131"/>
      <c r="F25" s="132">
        <v>0.05834490740740741</v>
      </c>
      <c r="G25" s="133">
        <f t="shared" si="2"/>
        <v>10.712160285657609</v>
      </c>
      <c r="H25" s="134"/>
      <c r="I25" s="135">
        <f t="shared" si="3"/>
        <v>0.0038896604938271607</v>
      </c>
    </row>
    <row r="26" spans="1:9" s="20" customFormat="1" ht="19.5" customHeight="1">
      <c r="A26" s="128">
        <v>9</v>
      </c>
      <c r="B26" s="76">
        <v>12</v>
      </c>
      <c r="C26" s="129" t="s">
        <v>31</v>
      </c>
      <c r="D26" s="130" t="s">
        <v>69</v>
      </c>
      <c r="E26" s="131"/>
      <c r="F26" s="132">
        <v>0.06042824074074074</v>
      </c>
      <c r="G26" s="133">
        <f t="shared" si="2"/>
        <v>10.34284619804635</v>
      </c>
      <c r="H26" s="134"/>
      <c r="I26" s="135">
        <f t="shared" si="3"/>
        <v>0.004028549382716049</v>
      </c>
    </row>
    <row r="27" spans="1:9" s="20" customFormat="1" ht="19.5" customHeight="1">
      <c r="A27" s="128">
        <v>24</v>
      </c>
      <c r="B27" s="76">
        <v>13</v>
      </c>
      <c r="C27" s="129" t="s">
        <v>306</v>
      </c>
      <c r="D27" s="130" t="s">
        <v>307</v>
      </c>
      <c r="E27" s="131"/>
      <c r="F27" s="132">
        <v>0.0741898148148148</v>
      </c>
      <c r="G27" s="133">
        <f t="shared" si="2"/>
        <v>8.42433697347894</v>
      </c>
      <c r="H27" s="134"/>
      <c r="I27" s="135">
        <f t="shared" si="3"/>
        <v>0.004945987654320987</v>
      </c>
    </row>
    <row r="28" spans="1:9" s="20" customFormat="1" ht="19.5" customHeight="1">
      <c r="A28" s="128">
        <v>10</v>
      </c>
      <c r="B28" s="76">
        <v>14</v>
      </c>
      <c r="C28" s="129" t="s">
        <v>56</v>
      </c>
      <c r="D28" s="130" t="s">
        <v>230</v>
      </c>
      <c r="E28" s="131"/>
      <c r="F28" s="132">
        <v>0.07420138888888889</v>
      </c>
      <c r="G28" s="133">
        <f t="shared" si="2"/>
        <v>8.423022929340197</v>
      </c>
      <c r="H28" s="134"/>
      <c r="I28" s="135">
        <f t="shared" si="3"/>
        <v>0.004946759259259259</v>
      </c>
    </row>
    <row r="29" spans="1:9" s="20" customFormat="1" ht="19.5" customHeight="1">
      <c r="A29" s="128">
        <v>11</v>
      </c>
      <c r="B29" s="76">
        <v>15</v>
      </c>
      <c r="C29" s="129" t="s">
        <v>233</v>
      </c>
      <c r="D29" s="130" t="s">
        <v>234</v>
      </c>
      <c r="E29" s="131"/>
      <c r="F29" s="132">
        <v>0.07805555555555556</v>
      </c>
      <c r="G29" s="133">
        <f t="shared" si="2"/>
        <v>8.00711743772242</v>
      </c>
      <c r="H29" s="134"/>
      <c r="I29" s="135">
        <f t="shared" si="3"/>
        <v>0.005203703703703704</v>
      </c>
    </row>
    <row r="30" spans="1:9" s="20" customFormat="1" ht="19.5" customHeight="1">
      <c r="A30" s="128">
        <v>12</v>
      </c>
      <c r="B30" s="76">
        <v>16</v>
      </c>
      <c r="C30" s="129" t="s">
        <v>302</v>
      </c>
      <c r="D30" s="130" t="s">
        <v>303</v>
      </c>
      <c r="E30" s="131"/>
      <c r="F30" s="132">
        <v>0.07805555555555556</v>
      </c>
      <c r="G30" s="133">
        <f t="shared" si="2"/>
        <v>8.00711743772242</v>
      </c>
      <c r="H30" s="134"/>
      <c r="I30" s="135">
        <f t="shared" si="3"/>
        <v>0.005203703703703704</v>
      </c>
    </row>
    <row r="31" spans="1:9" s="20" customFormat="1" ht="19.5" customHeight="1">
      <c r="A31" s="128">
        <v>25</v>
      </c>
      <c r="B31" s="76">
        <v>17</v>
      </c>
      <c r="C31" s="129" t="s">
        <v>228</v>
      </c>
      <c r="D31" s="130" t="s">
        <v>229</v>
      </c>
      <c r="E31" s="131"/>
      <c r="F31" s="132">
        <v>0.07805555555555556</v>
      </c>
      <c r="G31" s="133">
        <f t="shared" si="2"/>
        <v>8.00711743772242</v>
      </c>
      <c r="H31" s="134"/>
      <c r="I31" s="135">
        <f t="shared" si="3"/>
        <v>0.005203703703703704</v>
      </c>
    </row>
    <row r="32" spans="1:9" s="20" customFormat="1" ht="19.5" customHeight="1">
      <c r="A32" s="128">
        <v>13</v>
      </c>
      <c r="B32" s="76">
        <v>18</v>
      </c>
      <c r="C32" s="129" t="s">
        <v>304</v>
      </c>
      <c r="D32" s="130" t="s">
        <v>305</v>
      </c>
      <c r="E32" s="131"/>
      <c r="F32" s="132">
        <v>0.07967592592592593</v>
      </c>
      <c r="G32" s="133">
        <f t="shared" si="2"/>
        <v>7.844276583381755</v>
      </c>
      <c r="H32" s="134"/>
      <c r="I32" s="135">
        <f t="shared" si="3"/>
        <v>0.005311728395061729</v>
      </c>
    </row>
    <row r="33" spans="1:9" s="20" customFormat="1" ht="19.5" customHeight="1">
      <c r="A33" s="128">
        <v>14</v>
      </c>
      <c r="B33" s="76">
        <v>19</v>
      </c>
      <c r="C33" s="129" t="s">
        <v>231</v>
      </c>
      <c r="D33" s="130" t="s">
        <v>232</v>
      </c>
      <c r="E33" s="131"/>
      <c r="F33" s="132">
        <v>0.07967592592592593</v>
      </c>
      <c r="G33" s="133">
        <f t="shared" si="2"/>
        <v>7.844276583381755</v>
      </c>
      <c r="H33" s="134"/>
      <c r="I33" s="135">
        <f t="shared" si="3"/>
        <v>0.005311728395061729</v>
      </c>
    </row>
    <row r="34" spans="1:9" s="20" customFormat="1" ht="19.5" customHeight="1">
      <c r="A34" s="128">
        <v>26</v>
      </c>
      <c r="B34" s="76">
        <v>20</v>
      </c>
      <c r="C34" s="129" t="s">
        <v>13</v>
      </c>
      <c r="D34" s="130" t="s">
        <v>42</v>
      </c>
      <c r="E34" s="131"/>
      <c r="F34" s="132">
        <v>0.07967592592592593</v>
      </c>
      <c r="G34" s="133">
        <f t="shared" si="2"/>
        <v>7.844276583381755</v>
      </c>
      <c r="H34" s="134"/>
      <c r="I34" s="135">
        <f t="shared" si="3"/>
        <v>0.005311728395061729</v>
      </c>
    </row>
    <row r="35" spans="1:9" s="4" customFormat="1" ht="13.5" customHeight="1">
      <c r="A35" s="361" t="s">
        <v>318</v>
      </c>
      <c r="B35" s="362"/>
      <c r="C35" s="362"/>
      <c r="D35" s="141"/>
      <c r="E35" s="144"/>
      <c r="F35" s="142"/>
      <c r="G35" s="143"/>
      <c r="H35" s="144"/>
      <c r="I35" s="78"/>
    </row>
    <row r="36" spans="1:9" s="4" customFormat="1" ht="13.5" customHeight="1">
      <c r="A36" s="128"/>
      <c r="B36" s="154"/>
      <c r="C36" s="136"/>
      <c r="D36" s="141"/>
      <c r="E36" s="144"/>
      <c r="F36" s="142"/>
      <c r="G36" s="143"/>
      <c r="H36" s="144"/>
      <c r="I36" s="78"/>
    </row>
    <row r="37" spans="1:9" s="4" customFormat="1" ht="26.25" customHeight="1">
      <c r="A37" s="140"/>
      <c r="B37" s="153"/>
      <c r="C37" s="129"/>
      <c r="D37" s="141"/>
      <c r="E37" s="144"/>
      <c r="F37" s="142"/>
      <c r="G37" s="143"/>
      <c r="H37" s="144"/>
      <c r="I37" s="78"/>
    </row>
    <row r="38" spans="1:9" s="4" customFormat="1" ht="18" customHeight="1">
      <c r="A38" s="139"/>
      <c r="B38" s="152"/>
      <c r="C38" s="129"/>
      <c r="D38" s="126"/>
      <c r="E38" s="127"/>
      <c r="F38" s="25" t="s">
        <v>0</v>
      </c>
      <c r="G38" s="79">
        <v>21.0975</v>
      </c>
      <c r="H38" s="314" t="s">
        <v>1</v>
      </c>
      <c r="I38" s="315"/>
    </row>
    <row r="39" spans="1:9" s="4" customFormat="1" ht="13.5" customHeight="1">
      <c r="A39" s="139"/>
      <c r="B39" s="152"/>
      <c r="C39" s="129"/>
      <c r="D39" s="126"/>
      <c r="E39" s="127"/>
      <c r="F39" s="25"/>
      <c r="G39" s="79"/>
      <c r="H39" s="77"/>
      <c r="I39" s="78"/>
    </row>
    <row r="40" spans="1:9" s="4" customFormat="1" ht="19.5" customHeight="1">
      <c r="A40" s="128">
        <v>27</v>
      </c>
      <c r="B40" s="76">
        <v>21</v>
      </c>
      <c r="C40" s="129" t="s">
        <v>49</v>
      </c>
      <c r="D40" s="130" t="s">
        <v>97</v>
      </c>
      <c r="E40" s="131"/>
      <c r="F40" s="132">
        <v>0.06774305555555556</v>
      </c>
      <c r="G40" s="133">
        <f aca="true" t="shared" si="4" ref="G40:G45">($G$38/F40)/24</f>
        <v>12.976422347514095</v>
      </c>
      <c r="H40" s="134"/>
      <c r="I40" s="135">
        <f aca="true" t="shared" si="5" ref="I40:I45">F40/$G$38</f>
        <v>0.0032109517978696793</v>
      </c>
    </row>
    <row r="41" spans="1:9" s="4" customFormat="1" ht="19.5" customHeight="1">
      <c r="A41" s="128">
        <v>46</v>
      </c>
      <c r="B41" s="76">
        <v>22</v>
      </c>
      <c r="C41" s="129" t="s">
        <v>25</v>
      </c>
      <c r="D41" s="130" t="s">
        <v>74</v>
      </c>
      <c r="E41" s="131"/>
      <c r="F41" s="132">
        <v>0.07791666666666668</v>
      </c>
      <c r="G41" s="133">
        <f t="shared" si="4"/>
        <v>11.282085561497325</v>
      </c>
      <c r="H41" s="134"/>
      <c r="I41" s="135">
        <f t="shared" si="5"/>
        <v>0.0036931705968321687</v>
      </c>
    </row>
    <row r="42" spans="1:9" s="4" customFormat="1" ht="19.5" customHeight="1">
      <c r="A42" s="128">
        <v>7</v>
      </c>
      <c r="B42" s="76">
        <v>23</v>
      </c>
      <c r="C42" s="129" t="s">
        <v>54</v>
      </c>
      <c r="D42" s="130" t="s">
        <v>95</v>
      </c>
      <c r="E42" s="131"/>
      <c r="F42" s="132">
        <v>0.07827546296296296</v>
      </c>
      <c r="G42" s="133">
        <f t="shared" si="4"/>
        <v>11.230371137069348</v>
      </c>
      <c r="H42" s="134"/>
      <c r="I42" s="135">
        <f t="shared" si="5"/>
        <v>0.003710177175635168</v>
      </c>
    </row>
    <row r="43" spans="1:9" s="4" customFormat="1" ht="19.5" customHeight="1">
      <c r="A43" s="128">
        <v>47</v>
      </c>
      <c r="B43" s="76">
        <v>24</v>
      </c>
      <c r="C43" s="129" t="s">
        <v>55</v>
      </c>
      <c r="D43" s="130" t="s">
        <v>314</v>
      </c>
      <c r="E43" s="131"/>
      <c r="F43" s="132">
        <v>0.07827546296296296</v>
      </c>
      <c r="G43" s="133">
        <f t="shared" si="4"/>
        <v>11.230371137069348</v>
      </c>
      <c r="H43" s="134"/>
      <c r="I43" s="135">
        <f t="shared" si="5"/>
        <v>0.003710177175635168</v>
      </c>
    </row>
    <row r="44" spans="1:9" s="4" customFormat="1" ht="19.5" customHeight="1">
      <c r="A44" s="128">
        <v>54</v>
      </c>
      <c r="B44" s="76">
        <v>25</v>
      </c>
      <c r="C44" s="129" t="s">
        <v>315</v>
      </c>
      <c r="D44" s="130" t="s">
        <v>316</v>
      </c>
      <c r="E44" s="131"/>
      <c r="F44" s="132">
        <v>0.08271990740740741</v>
      </c>
      <c r="G44" s="133">
        <f t="shared" si="4"/>
        <v>10.626976353714845</v>
      </c>
      <c r="H44" s="134"/>
      <c r="I44" s="135">
        <f t="shared" si="5"/>
        <v>0.00392083931306588</v>
      </c>
    </row>
    <row r="45" spans="1:9" s="4" customFormat="1" ht="19.5" customHeight="1">
      <c r="A45" s="128">
        <v>56</v>
      </c>
      <c r="B45" s="76">
        <v>26</v>
      </c>
      <c r="C45" s="129" t="s">
        <v>284</v>
      </c>
      <c r="D45" s="130" t="s">
        <v>70</v>
      </c>
      <c r="E45" s="131"/>
      <c r="F45" s="132">
        <v>0.08412037037037036</v>
      </c>
      <c r="G45" s="133">
        <f t="shared" si="4"/>
        <v>10.450055035773254</v>
      </c>
      <c r="H45" s="134"/>
      <c r="I45" s="135">
        <f t="shared" si="5"/>
        <v>0.003987219830329203</v>
      </c>
    </row>
    <row r="46" spans="1:9" ht="13.5" customHeight="1" thickBot="1">
      <c r="A46" s="353" t="s">
        <v>317</v>
      </c>
      <c r="B46" s="354"/>
      <c r="C46" s="354"/>
      <c r="D46" s="145"/>
      <c r="E46" s="146"/>
      <c r="F46" s="147"/>
      <c r="G46" s="148"/>
      <c r="H46" s="149"/>
      <c r="I46" s="150"/>
    </row>
    <row r="48" ht="13.5" customHeight="1">
      <c r="B48" s="155">
        <v>67</v>
      </c>
    </row>
    <row r="49" ht="13.5" customHeight="1">
      <c r="B49" s="155">
        <v>100</v>
      </c>
    </row>
    <row r="50" ht="13.5" customHeight="1">
      <c r="B50" s="155">
        <v>40</v>
      </c>
    </row>
    <row r="51" spans="1:10" s="15" customFormat="1" ht="13.5" customHeight="1">
      <c r="A51" s="3"/>
      <c r="B51" s="155">
        <v>68</v>
      </c>
      <c r="C51" s="14"/>
      <c r="E51"/>
      <c r="F51" s="4"/>
      <c r="G51" s="4"/>
      <c r="H51"/>
      <c r="I51" s="1"/>
      <c r="J51"/>
    </row>
    <row r="52" spans="1:10" s="15" customFormat="1" ht="13.5" customHeight="1">
      <c r="A52" s="3"/>
      <c r="B52" s="155">
        <f>SUM(B48:B51)</f>
        <v>275</v>
      </c>
      <c r="C52" s="118" t="s">
        <v>295</v>
      </c>
      <c r="E52"/>
      <c r="F52" s="4"/>
      <c r="G52" s="4"/>
      <c r="H52"/>
      <c r="I52" s="1"/>
      <c r="J52"/>
    </row>
  </sheetData>
  <sheetProtection/>
  <mergeCells count="13">
    <mergeCell ref="K9:N9"/>
    <mergeCell ref="H12:I12"/>
    <mergeCell ref="A20:C20"/>
    <mergeCell ref="H22:I22"/>
    <mergeCell ref="A35:C35"/>
    <mergeCell ref="H38:I38"/>
    <mergeCell ref="A46:C46"/>
    <mergeCell ref="A1:I1"/>
    <mergeCell ref="A2:I2"/>
    <mergeCell ref="H5:I5"/>
    <mergeCell ref="J7:J8"/>
    <mergeCell ref="A10:C10"/>
    <mergeCell ref="D11:G11"/>
  </mergeCells>
  <printOptions gridLines="1"/>
  <pageMargins left="0.15748031496062992" right="0.1968503937007874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CC00"/>
    <pageSetUpPr fitToPage="1"/>
  </sheetPr>
  <dimension ref="A1:I48"/>
  <sheetViews>
    <sheetView zoomScale="75" zoomScaleNormal="75" zoomScalePageLayoutView="0" workbookViewId="0" topLeftCell="A1">
      <selection activeCell="A1" sqref="A1:I1"/>
    </sheetView>
  </sheetViews>
  <sheetFormatPr defaultColWidth="7.8515625" defaultRowHeight="13.5" customHeight="1"/>
  <cols>
    <col min="1" max="1" width="14.28125" style="3" customWidth="1"/>
    <col min="2" max="2" width="4.57421875" style="2" customWidth="1"/>
    <col min="3" max="3" width="24.421875" style="14" customWidth="1"/>
    <col min="4" max="4" width="32.8515625" style="15" bestFit="1" customWidth="1"/>
    <col min="5" max="5" width="2.8515625" style="0" customWidth="1"/>
    <col min="6" max="6" width="17.421875" style="4" bestFit="1" customWidth="1"/>
    <col min="7" max="7" width="16.7109375" style="4" bestFit="1" customWidth="1"/>
    <col min="8" max="8" width="2.7109375" style="0" customWidth="1"/>
    <col min="9" max="9" width="13.421875" style="1" customWidth="1"/>
  </cols>
  <sheetData>
    <row r="1" spans="1:9" s="20" customFormat="1" ht="31.5" customHeight="1">
      <c r="A1" s="318" t="s">
        <v>225</v>
      </c>
      <c r="B1" s="319"/>
      <c r="C1" s="319"/>
      <c r="D1" s="319"/>
      <c r="E1" s="319"/>
      <c r="F1" s="319"/>
      <c r="G1" s="319"/>
      <c r="H1" s="319"/>
      <c r="I1" s="320"/>
    </row>
    <row r="2" spans="1:9" s="20" customFormat="1" ht="27">
      <c r="A2" s="321">
        <v>42085</v>
      </c>
      <c r="B2" s="322"/>
      <c r="C2" s="322"/>
      <c r="D2" s="322"/>
      <c r="E2" s="322"/>
      <c r="F2" s="322"/>
      <c r="G2" s="322"/>
      <c r="H2" s="322"/>
      <c r="I2" s="323"/>
    </row>
    <row r="3" spans="1:9" s="41" customFormat="1" ht="19.5" customHeight="1">
      <c r="A3" s="37" t="s">
        <v>2</v>
      </c>
      <c r="B3" s="38" t="s">
        <v>3</v>
      </c>
      <c r="C3" s="38" t="s">
        <v>4</v>
      </c>
      <c r="D3" s="38" t="s">
        <v>5</v>
      </c>
      <c r="E3" s="39"/>
      <c r="F3" s="39" t="s">
        <v>6</v>
      </c>
      <c r="G3" s="39" t="s">
        <v>7</v>
      </c>
      <c r="H3" s="39"/>
      <c r="I3" s="40" t="s">
        <v>8</v>
      </c>
    </row>
    <row r="4" spans="1:9" s="20" customFormat="1" ht="15" customHeight="1">
      <c r="A4" s="16"/>
      <c r="B4" s="10"/>
      <c r="C4" s="10"/>
      <c r="D4" s="10"/>
      <c r="E4" s="11"/>
      <c r="F4" s="11"/>
      <c r="G4" s="39"/>
      <c r="H4" s="11"/>
      <c r="I4" s="17"/>
    </row>
    <row r="5" spans="1:9" s="27" customFormat="1" ht="18">
      <c r="A5" s="21"/>
      <c r="B5" s="22"/>
      <c r="C5" s="22"/>
      <c r="D5" s="23"/>
      <c r="E5" s="24"/>
      <c r="F5" s="25" t="s">
        <v>0</v>
      </c>
      <c r="G5" s="26">
        <v>5.2</v>
      </c>
      <c r="H5" s="314" t="s">
        <v>1</v>
      </c>
      <c r="I5" s="315"/>
    </row>
    <row r="6" spans="1:9" s="28" customFormat="1" ht="15" customHeight="1">
      <c r="A6" s="21"/>
      <c r="B6" s="22"/>
      <c r="C6" s="22"/>
      <c r="D6" s="23"/>
      <c r="E6" s="24"/>
      <c r="F6" s="24"/>
      <c r="G6" s="24"/>
      <c r="H6" s="24"/>
      <c r="I6" s="17"/>
    </row>
    <row r="7" spans="1:9" s="20" customFormat="1" ht="19.5" customHeight="1">
      <c r="A7" s="36">
        <v>33</v>
      </c>
      <c r="B7" s="29">
        <v>1</v>
      </c>
      <c r="C7" s="76" t="s">
        <v>10</v>
      </c>
      <c r="D7" s="35" t="s">
        <v>64</v>
      </c>
      <c r="E7" s="30"/>
      <c r="F7" s="31">
        <v>0.01633101851851852</v>
      </c>
      <c r="G7" s="59">
        <f aca="true" t="shared" si="0" ref="G7:G15">($G$5/F7)/24</f>
        <v>13.267186392629341</v>
      </c>
      <c r="H7" s="19"/>
      <c r="I7" s="61">
        <f aca="true" t="shared" si="1" ref="I7:I15">F7/$G$5</f>
        <v>0.003140580484330484</v>
      </c>
    </row>
    <row r="8" spans="1:9" s="20" customFormat="1" ht="19.5" customHeight="1">
      <c r="A8" s="36">
        <v>34</v>
      </c>
      <c r="B8" s="29">
        <v>2</v>
      </c>
      <c r="C8" s="76" t="s">
        <v>23</v>
      </c>
      <c r="D8" s="35" t="s">
        <v>110</v>
      </c>
      <c r="E8" s="30"/>
      <c r="F8" s="31">
        <v>0.016412037037037037</v>
      </c>
      <c r="G8" s="59">
        <f t="shared" si="0"/>
        <v>13.20169252468265</v>
      </c>
      <c r="H8" s="19"/>
      <c r="I8" s="61">
        <f t="shared" si="1"/>
        <v>0.0031561609686609686</v>
      </c>
    </row>
    <row r="9" spans="1:9" s="20" customFormat="1" ht="19.5" customHeight="1">
      <c r="A9" s="36">
        <v>57</v>
      </c>
      <c r="B9" s="29">
        <v>3</v>
      </c>
      <c r="C9" s="76" t="s">
        <v>226</v>
      </c>
      <c r="D9" s="35" t="s">
        <v>227</v>
      </c>
      <c r="E9" s="30"/>
      <c r="F9" s="31">
        <v>0.019375</v>
      </c>
      <c r="G9" s="59">
        <f t="shared" si="0"/>
        <v>11.18279569892473</v>
      </c>
      <c r="H9" s="19"/>
      <c r="I9" s="61">
        <f t="shared" si="1"/>
        <v>0.0037259615384615382</v>
      </c>
    </row>
    <row r="10" spans="1:9" s="20" customFormat="1" ht="19.5" customHeight="1">
      <c r="A10" s="36">
        <v>66</v>
      </c>
      <c r="B10" s="29">
        <v>4</v>
      </c>
      <c r="C10" s="76" t="s">
        <v>228</v>
      </c>
      <c r="D10" s="35" t="s">
        <v>229</v>
      </c>
      <c r="E10" s="30"/>
      <c r="F10" s="31">
        <v>0.020752314814814814</v>
      </c>
      <c r="G10" s="59">
        <f t="shared" si="0"/>
        <v>10.440602342442835</v>
      </c>
      <c r="H10" s="19"/>
      <c r="I10" s="61">
        <f t="shared" si="1"/>
        <v>0.003990829772079772</v>
      </c>
    </row>
    <row r="11" spans="1:9" s="20" customFormat="1" ht="19.5" customHeight="1">
      <c r="A11" s="36">
        <v>76</v>
      </c>
      <c r="B11" s="29">
        <v>5</v>
      </c>
      <c r="C11" s="76" t="s">
        <v>56</v>
      </c>
      <c r="D11" s="35" t="s">
        <v>230</v>
      </c>
      <c r="E11" s="30"/>
      <c r="F11" s="31">
        <v>0.022534722222222223</v>
      </c>
      <c r="G11" s="59">
        <f t="shared" si="0"/>
        <v>9.614791987673344</v>
      </c>
      <c r="H11" s="19"/>
      <c r="I11" s="61">
        <f t="shared" si="1"/>
        <v>0.004333600427350428</v>
      </c>
    </row>
    <row r="12" spans="1:9" s="20" customFormat="1" ht="19.5" customHeight="1">
      <c r="A12" s="36">
        <v>77</v>
      </c>
      <c r="B12" s="29">
        <v>6</v>
      </c>
      <c r="C12" s="76" t="s">
        <v>13</v>
      </c>
      <c r="D12" s="35" t="s">
        <v>42</v>
      </c>
      <c r="E12" s="30"/>
      <c r="F12" s="31">
        <v>0.022534722222222223</v>
      </c>
      <c r="G12" s="59">
        <f t="shared" si="0"/>
        <v>9.614791987673344</v>
      </c>
      <c r="H12" s="19"/>
      <c r="I12" s="61">
        <f t="shared" si="1"/>
        <v>0.004333600427350428</v>
      </c>
    </row>
    <row r="13" spans="1:9" s="20" customFormat="1" ht="19.5" customHeight="1">
      <c r="A13" s="36">
        <v>89</v>
      </c>
      <c r="B13" s="29">
        <v>7</v>
      </c>
      <c r="C13" s="76" t="s">
        <v>233</v>
      </c>
      <c r="D13" s="35" t="s">
        <v>234</v>
      </c>
      <c r="E13" s="30"/>
      <c r="F13" s="31">
        <v>0.024085648148148148</v>
      </c>
      <c r="G13" s="59">
        <f t="shared" si="0"/>
        <v>8.995675156174917</v>
      </c>
      <c r="H13" s="19"/>
      <c r="I13" s="61">
        <f t="shared" si="1"/>
        <v>0.0046318554131054126</v>
      </c>
    </row>
    <row r="14" spans="1:9" s="20" customFormat="1" ht="19.5" customHeight="1">
      <c r="A14" s="36">
        <v>90</v>
      </c>
      <c r="B14" s="29">
        <v>8</v>
      </c>
      <c r="C14" s="76" t="s">
        <v>231</v>
      </c>
      <c r="D14" s="35" t="s">
        <v>232</v>
      </c>
      <c r="E14" s="30"/>
      <c r="F14" s="31">
        <v>0.024085648148148148</v>
      </c>
      <c r="G14" s="59">
        <f t="shared" si="0"/>
        <v>8.995675156174917</v>
      </c>
      <c r="H14" s="19"/>
      <c r="I14" s="61">
        <f t="shared" si="1"/>
        <v>0.0046318554131054126</v>
      </c>
    </row>
    <row r="15" spans="1:9" s="20" customFormat="1" ht="19.5" customHeight="1">
      <c r="A15" s="36">
        <v>91</v>
      </c>
      <c r="B15" s="29">
        <v>9</v>
      </c>
      <c r="C15" s="76" t="s">
        <v>20</v>
      </c>
      <c r="D15" s="35" t="s">
        <v>90</v>
      </c>
      <c r="E15" s="30"/>
      <c r="F15" s="31">
        <v>0.024085648148148148</v>
      </c>
      <c r="G15" s="59">
        <f t="shared" si="0"/>
        <v>8.995675156174917</v>
      </c>
      <c r="H15" s="19"/>
      <c r="I15" s="61">
        <f t="shared" si="1"/>
        <v>0.0046318554131054126</v>
      </c>
    </row>
    <row r="16" spans="1:9" s="20" customFormat="1" ht="19.5" customHeight="1">
      <c r="A16" s="316" t="s">
        <v>235</v>
      </c>
      <c r="B16" s="317"/>
      <c r="C16" s="317"/>
      <c r="D16" s="35"/>
      <c r="E16" s="30"/>
      <c r="F16" s="31"/>
      <c r="G16" s="59"/>
      <c r="H16" s="19"/>
      <c r="I16" s="61"/>
    </row>
    <row r="17" spans="1:9" s="28" customFormat="1" ht="27">
      <c r="A17" s="21"/>
      <c r="B17" s="22"/>
      <c r="C17" s="22"/>
      <c r="D17" s="327"/>
      <c r="E17" s="327"/>
      <c r="F17" s="327"/>
      <c r="G17" s="327"/>
      <c r="H17" s="32"/>
      <c r="I17" s="33"/>
    </row>
    <row r="18" spans="1:9" s="28" customFormat="1" ht="15" customHeight="1">
      <c r="A18" s="12"/>
      <c r="B18" s="22"/>
      <c r="C18" s="18"/>
      <c r="D18" s="23"/>
      <c r="E18" s="24"/>
      <c r="F18" s="25" t="s">
        <v>0</v>
      </c>
      <c r="G18" s="26">
        <v>10</v>
      </c>
      <c r="H18" s="314" t="s">
        <v>1</v>
      </c>
      <c r="I18" s="315"/>
    </row>
    <row r="19" spans="1:9" s="28" customFormat="1" ht="15" customHeight="1">
      <c r="A19" s="12"/>
      <c r="B19" s="22"/>
      <c r="C19" s="18"/>
      <c r="D19" s="23"/>
      <c r="E19" s="24"/>
      <c r="F19" s="25"/>
      <c r="G19" s="79"/>
      <c r="H19" s="77"/>
      <c r="I19" s="78"/>
    </row>
    <row r="20" spans="1:9" s="20" customFormat="1" ht="19.5" customHeight="1">
      <c r="A20" s="36">
        <v>118</v>
      </c>
      <c r="B20" s="29">
        <v>10</v>
      </c>
      <c r="C20" s="18" t="s">
        <v>56</v>
      </c>
      <c r="D20" s="35" t="s">
        <v>73</v>
      </c>
      <c r="E20" s="34"/>
      <c r="F20" s="31">
        <v>0.03361111111111111</v>
      </c>
      <c r="G20" s="60">
        <f>($G$18/F20)/24</f>
        <v>12.396694214876034</v>
      </c>
      <c r="H20" s="19"/>
      <c r="I20" s="61">
        <f>F20/$G$18</f>
        <v>0.003361111111111111</v>
      </c>
    </row>
    <row r="21" spans="1:9" s="20" customFormat="1" ht="19.5" customHeight="1">
      <c r="A21" s="36">
        <v>150</v>
      </c>
      <c r="B21" s="29">
        <v>11</v>
      </c>
      <c r="C21" s="18" t="s">
        <v>25</v>
      </c>
      <c r="D21" s="35" t="s">
        <v>74</v>
      </c>
      <c r="E21" s="30"/>
      <c r="F21" s="31">
        <v>0.03575231481481481</v>
      </c>
      <c r="G21" s="60">
        <f>($G$18/F21)/24</f>
        <v>11.65425704111363</v>
      </c>
      <c r="H21" s="19"/>
      <c r="I21" s="61">
        <f>F21/$G$18</f>
        <v>0.0035752314814814813</v>
      </c>
    </row>
    <row r="22" spans="1:9" s="20" customFormat="1" ht="19.5" customHeight="1">
      <c r="A22" s="36">
        <v>214</v>
      </c>
      <c r="B22" s="29">
        <v>12</v>
      </c>
      <c r="C22" s="18" t="s">
        <v>16</v>
      </c>
      <c r="D22" s="35" t="s">
        <v>43</v>
      </c>
      <c r="E22" s="30"/>
      <c r="F22" s="31">
        <v>0.04113425925925926</v>
      </c>
      <c r="G22" s="60">
        <f>($G$18/F22)/24</f>
        <v>10.129431626336522</v>
      </c>
      <c r="H22" s="19"/>
      <c r="I22" s="61">
        <f>F22/$G$18</f>
        <v>0.004113425925925926</v>
      </c>
    </row>
    <row r="23" spans="1:9" s="20" customFormat="1" ht="19.5" customHeight="1">
      <c r="A23" s="36">
        <v>245</v>
      </c>
      <c r="B23" s="29">
        <v>13</v>
      </c>
      <c r="C23" s="18" t="s">
        <v>33</v>
      </c>
      <c r="D23" s="35" t="s">
        <v>121</v>
      </c>
      <c r="E23" s="30"/>
      <c r="F23" s="31">
        <v>0.04695601851851852</v>
      </c>
      <c r="G23" s="60">
        <f>($G$18/F23)/24</f>
        <v>8.873551885629775</v>
      </c>
      <c r="H23" s="19"/>
      <c r="I23" s="61">
        <f>F23/$G$18</f>
        <v>0.004695601851851852</v>
      </c>
    </row>
    <row r="24" spans="1:9" s="20" customFormat="1" ht="19.5" customHeight="1">
      <c r="A24" s="36">
        <v>246</v>
      </c>
      <c r="B24" s="29">
        <v>14</v>
      </c>
      <c r="C24" s="18" t="s">
        <v>59</v>
      </c>
      <c r="D24" s="35" t="s">
        <v>74</v>
      </c>
      <c r="E24" s="30"/>
      <c r="F24" s="31">
        <v>0.04695601851851852</v>
      </c>
      <c r="G24" s="60">
        <f>($G$18/F24)/24</f>
        <v>8.873551885629775</v>
      </c>
      <c r="H24" s="19"/>
      <c r="I24" s="61">
        <f>F24/$G$18</f>
        <v>0.004695601851851852</v>
      </c>
    </row>
    <row r="25" spans="1:9" s="20" customFormat="1" ht="19.5" customHeight="1" thickBot="1">
      <c r="A25" s="324" t="s">
        <v>236</v>
      </c>
      <c r="B25" s="325"/>
      <c r="C25" s="325"/>
      <c r="D25" s="67"/>
      <c r="E25" s="68"/>
      <c r="F25" s="69"/>
      <c r="G25" s="70"/>
      <c r="H25" s="71"/>
      <c r="I25" s="65"/>
    </row>
    <row r="26" spans="1:9" s="4" customFormat="1" ht="27">
      <c r="A26" s="364"/>
      <c r="B26" s="364"/>
      <c r="C26" s="364"/>
      <c r="D26" s="364"/>
      <c r="E26" s="364"/>
      <c r="F26" s="364"/>
      <c r="G26" s="364"/>
      <c r="H26" s="364"/>
      <c r="I26" s="364"/>
    </row>
    <row r="27" spans="1:9" s="4" customFormat="1" ht="13.5" customHeight="1">
      <c r="A27" s="85"/>
      <c r="B27" s="22"/>
      <c r="C27" s="18"/>
      <c r="D27" s="23"/>
      <c r="E27" s="24"/>
      <c r="F27" s="25"/>
      <c r="G27" s="79"/>
      <c r="H27" s="314"/>
      <c r="I27" s="314"/>
    </row>
    <row r="28" spans="1:9" s="4" customFormat="1" ht="13.5" customHeight="1">
      <c r="A28" s="85"/>
      <c r="B28" s="22"/>
      <c r="C28" s="18"/>
      <c r="D28" s="23"/>
      <c r="E28" s="24"/>
      <c r="F28" s="25"/>
      <c r="G28" s="79"/>
      <c r="H28" s="77"/>
      <c r="I28" s="77"/>
    </row>
    <row r="29" spans="1:9" s="4" customFormat="1" ht="13.5" customHeight="1">
      <c r="A29" s="86"/>
      <c r="B29" s="29"/>
      <c r="C29" s="18"/>
      <c r="D29" s="35"/>
      <c r="E29" s="34"/>
      <c r="F29" s="31"/>
      <c r="G29" s="60"/>
      <c r="H29" s="19"/>
      <c r="I29" s="75"/>
    </row>
    <row r="30" spans="1:9" s="4" customFormat="1" ht="13.5" customHeight="1">
      <c r="A30" s="86"/>
      <c r="B30" s="29"/>
      <c r="C30" s="18"/>
      <c r="D30" s="35"/>
      <c r="E30" s="30"/>
      <c r="F30" s="31"/>
      <c r="G30" s="60"/>
      <c r="H30" s="19"/>
      <c r="I30" s="75"/>
    </row>
    <row r="31" spans="1:9" s="4" customFormat="1" ht="13.5" customHeight="1">
      <c r="A31" s="86"/>
      <c r="B31" s="29"/>
      <c r="C31" s="18"/>
      <c r="D31" s="35"/>
      <c r="E31" s="30"/>
      <c r="F31" s="31"/>
      <c r="G31" s="60"/>
      <c r="H31" s="19"/>
      <c r="I31" s="75"/>
    </row>
    <row r="32" spans="1:9" s="4" customFormat="1" ht="13.5" customHeight="1">
      <c r="A32" s="87"/>
      <c r="B32" s="66"/>
      <c r="C32" s="76"/>
      <c r="D32" s="88"/>
      <c r="E32" s="62"/>
      <c r="F32" s="63"/>
      <c r="G32" s="64"/>
      <c r="H32" s="62"/>
      <c r="I32" s="89"/>
    </row>
    <row r="33" spans="1:9" s="4" customFormat="1" ht="13.5" customHeight="1">
      <c r="A33" s="3"/>
      <c r="B33" s="2"/>
      <c r="C33" s="73"/>
      <c r="D33" s="74"/>
      <c r="E33"/>
      <c r="F33" s="7"/>
      <c r="H33"/>
      <c r="I33" s="1"/>
    </row>
    <row r="34" spans="1:9" s="4" customFormat="1" ht="13.5" customHeight="1">
      <c r="A34" s="3"/>
      <c r="B34" s="2"/>
      <c r="E34"/>
      <c r="F34" s="7"/>
      <c r="H34"/>
      <c r="I34" s="1"/>
    </row>
    <row r="35" spans="1:9" s="4" customFormat="1" ht="13.5" customHeight="1">
      <c r="A35" s="3"/>
      <c r="B35" s="2"/>
      <c r="C35" s="80"/>
      <c r="D35" s="81"/>
      <c r="E35"/>
      <c r="F35" s="7"/>
      <c r="H35"/>
      <c r="I35" s="1"/>
    </row>
    <row r="36" spans="1:9" s="4" customFormat="1" ht="13.5" customHeight="1">
      <c r="A36" s="3"/>
      <c r="B36" s="2"/>
      <c r="C36" s="73"/>
      <c r="D36" s="74"/>
      <c r="E36"/>
      <c r="F36" s="7"/>
      <c r="H36"/>
      <c r="I36" s="1"/>
    </row>
    <row r="37" spans="1:9" s="4" customFormat="1" ht="13.5" customHeight="1">
      <c r="A37" s="3"/>
      <c r="B37" s="2"/>
      <c r="C37" s="80"/>
      <c r="D37" s="81"/>
      <c r="E37"/>
      <c r="F37" s="7"/>
      <c r="H37"/>
      <c r="I37" s="1"/>
    </row>
    <row r="38" spans="1:9" s="4" customFormat="1" ht="13.5" customHeight="1">
      <c r="A38" s="3"/>
      <c r="B38" s="2"/>
      <c r="C38" s="80"/>
      <c r="D38" s="81"/>
      <c r="E38"/>
      <c r="F38" s="7"/>
      <c r="H38"/>
      <c r="I38" s="1"/>
    </row>
    <row r="39" spans="1:9" s="4" customFormat="1" ht="13.5" customHeight="1">
      <c r="A39" s="3"/>
      <c r="B39" s="2"/>
      <c r="C39" s="73"/>
      <c r="D39" s="74"/>
      <c r="E39"/>
      <c r="F39" s="7"/>
      <c r="H39"/>
      <c r="I39" s="1"/>
    </row>
    <row r="40" spans="1:9" s="4" customFormat="1" ht="13.5" customHeight="1">
      <c r="A40" s="3"/>
      <c r="B40" s="2"/>
      <c r="C40" s="73"/>
      <c r="D40" s="74"/>
      <c r="E40"/>
      <c r="F40" s="7"/>
      <c r="H40"/>
      <c r="I40" s="1"/>
    </row>
    <row r="41" spans="1:9" s="4" customFormat="1" ht="13.5" customHeight="1">
      <c r="A41" s="3"/>
      <c r="B41" s="2"/>
      <c r="C41" s="73"/>
      <c r="D41" s="74"/>
      <c r="E41"/>
      <c r="F41" s="7"/>
      <c r="H41"/>
      <c r="I41" s="1"/>
    </row>
    <row r="42" spans="3:4" ht="13.5" customHeight="1">
      <c r="C42" s="73"/>
      <c r="D42" s="74"/>
    </row>
    <row r="43" spans="3:4" ht="13.5" customHeight="1">
      <c r="C43" s="73"/>
      <c r="D43" s="74"/>
    </row>
    <row r="48" spans="3:4" ht="13.5" customHeight="1">
      <c r="C48" s="73"/>
      <c r="D48" s="74"/>
    </row>
  </sheetData>
  <sheetProtection/>
  <mergeCells count="9">
    <mergeCell ref="A25:C25"/>
    <mergeCell ref="A26:I26"/>
    <mergeCell ref="H27:I27"/>
    <mergeCell ref="A1:I1"/>
    <mergeCell ref="A2:I2"/>
    <mergeCell ref="H5:I5"/>
    <mergeCell ref="A16:C16"/>
    <mergeCell ref="D17:G17"/>
    <mergeCell ref="H18:I18"/>
  </mergeCells>
  <printOptions gridLines="1"/>
  <pageMargins left="0.15748031496062992" right="0.1968503937007874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66"/>
  <sheetViews>
    <sheetView zoomScale="75" zoomScaleNormal="75" zoomScalePageLayoutView="0" workbookViewId="0" topLeftCell="A1">
      <selection activeCell="A1" sqref="A1:I1"/>
    </sheetView>
  </sheetViews>
  <sheetFormatPr defaultColWidth="7.8515625" defaultRowHeight="13.5" customHeight="1"/>
  <cols>
    <col min="1" max="1" width="14.28125" style="3" customWidth="1"/>
    <col min="2" max="2" width="4.57421875" style="2" customWidth="1"/>
    <col min="3" max="3" width="24.421875" style="14" customWidth="1"/>
    <col min="4" max="4" width="32.8515625" style="15" bestFit="1" customWidth="1"/>
    <col min="5" max="5" width="2.8515625" style="0" customWidth="1"/>
    <col min="6" max="6" width="17.421875" style="4" bestFit="1" customWidth="1"/>
    <col min="7" max="7" width="14.7109375" style="4" bestFit="1" customWidth="1"/>
    <col min="8" max="8" width="2.7109375" style="0" customWidth="1"/>
    <col min="9" max="9" width="13.421875" style="1" customWidth="1"/>
    <col min="10" max="10" width="2.140625" style="0" customWidth="1"/>
  </cols>
  <sheetData>
    <row r="1" spans="1:9" s="20" customFormat="1" ht="31.5" customHeight="1">
      <c r="A1" s="318" t="s">
        <v>296</v>
      </c>
      <c r="B1" s="319"/>
      <c r="C1" s="319"/>
      <c r="D1" s="319"/>
      <c r="E1" s="319"/>
      <c r="F1" s="319"/>
      <c r="G1" s="319"/>
      <c r="H1" s="319"/>
      <c r="I1" s="320"/>
    </row>
    <row r="2" spans="1:9" s="20" customFormat="1" ht="27">
      <c r="A2" s="321">
        <v>42084</v>
      </c>
      <c r="B2" s="322"/>
      <c r="C2" s="322"/>
      <c r="D2" s="322"/>
      <c r="E2" s="322"/>
      <c r="F2" s="322"/>
      <c r="G2" s="322"/>
      <c r="H2" s="322"/>
      <c r="I2" s="323"/>
    </row>
    <row r="3" spans="1:9" s="41" customFormat="1" ht="19.5" customHeight="1">
      <c r="A3" s="37" t="s">
        <v>2</v>
      </c>
      <c r="B3" s="38" t="s">
        <v>3</v>
      </c>
      <c r="C3" s="38" t="s">
        <v>4</v>
      </c>
      <c r="D3" s="38" t="s">
        <v>5</v>
      </c>
      <c r="E3" s="39"/>
      <c r="F3" s="39" t="s">
        <v>6</v>
      </c>
      <c r="G3" s="39" t="s">
        <v>7</v>
      </c>
      <c r="H3" s="39"/>
      <c r="I3" s="40" t="s">
        <v>8</v>
      </c>
    </row>
    <row r="4" spans="1:9" s="20" customFormat="1" ht="15" customHeight="1">
      <c r="A4" s="16"/>
      <c r="B4" s="10"/>
      <c r="C4" s="10"/>
      <c r="D4" s="10"/>
      <c r="E4" s="11"/>
      <c r="F4" s="11"/>
      <c r="G4" s="39"/>
      <c r="H4" s="11"/>
      <c r="I4" s="17"/>
    </row>
    <row r="5" spans="1:9" s="27" customFormat="1" ht="18">
      <c r="A5" s="21"/>
      <c r="B5" s="22"/>
      <c r="C5" s="22"/>
      <c r="D5" s="23"/>
      <c r="E5" s="24"/>
      <c r="F5" s="82" t="s">
        <v>0</v>
      </c>
      <c r="G5" s="117">
        <v>2.7</v>
      </c>
      <c r="H5" s="340" t="s">
        <v>1</v>
      </c>
      <c r="I5" s="341"/>
    </row>
    <row r="6" spans="1:9" s="28" customFormat="1" ht="15" customHeight="1">
      <c r="A6" s="21"/>
      <c r="B6" s="22"/>
      <c r="C6" s="22"/>
      <c r="D6" s="23"/>
      <c r="E6" s="24"/>
      <c r="F6" s="24"/>
      <c r="G6" s="24"/>
      <c r="H6" s="24"/>
      <c r="I6" s="17"/>
    </row>
    <row r="7" spans="1:10" s="20" customFormat="1" ht="19.5" customHeight="1">
      <c r="A7" s="36">
        <v>3</v>
      </c>
      <c r="B7" s="29">
        <v>1</v>
      </c>
      <c r="C7" s="76" t="s">
        <v>250</v>
      </c>
      <c r="D7" s="35" t="s">
        <v>71</v>
      </c>
      <c r="E7" s="30"/>
      <c r="F7" s="31">
        <v>0.009305555555555555</v>
      </c>
      <c r="G7" s="59">
        <f>($G$5/F7)/24</f>
        <v>12.089552238805972</v>
      </c>
      <c r="H7" s="19"/>
      <c r="I7" s="61">
        <f>F7/$G$5</f>
        <v>0.0034465020576131683</v>
      </c>
      <c r="J7" s="342"/>
    </row>
    <row r="8" spans="1:10" s="20" customFormat="1" ht="19.5" customHeight="1">
      <c r="A8" s="36">
        <v>4</v>
      </c>
      <c r="B8" s="29">
        <v>2</v>
      </c>
      <c r="C8" s="76" t="s">
        <v>251</v>
      </c>
      <c r="D8" s="35" t="s">
        <v>252</v>
      </c>
      <c r="E8" s="30"/>
      <c r="F8" s="31">
        <v>0.009606481481481481</v>
      </c>
      <c r="G8" s="59">
        <f>($G$5/F8)/24</f>
        <v>11.710843373493978</v>
      </c>
      <c r="H8" s="19"/>
      <c r="I8" s="61">
        <f>F8/$G$5</f>
        <v>0.0035579561042524003</v>
      </c>
      <c r="J8" s="342"/>
    </row>
    <row r="9" spans="1:9" s="20" customFormat="1" ht="19.5" customHeight="1">
      <c r="A9" s="36">
        <v>5</v>
      </c>
      <c r="B9" s="29">
        <v>3</v>
      </c>
      <c r="C9" s="76" t="s">
        <v>253</v>
      </c>
      <c r="D9" s="35" t="s">
        <v>252</v>
      </c>
      <c r="E9" s="30"/>
      <c r="F9" s="31">
        <v>0.009618055555555555</v>
      </c>
      <c r="G9" s="59">
        <f>($G$5/F9)/24</f>
        <v>11.696750902527077</v>
      </c>
      <c r="H9" s="19"/>
      <c r="I9" s="61">
        <f>F9/$G$5</f>
        <v>0.003562242798353909</v>
      </c>
    </row>
    <row r="10" spans="1:9" s="20" customFormat="1" ht="19.5" customHeight="1">
      <c r="A10" s="36">
        <v>10</v>
      </c>
      <c r="B10" s="29">
        <v>4</v>
      </c>
      <c r="C10" s="76" t="s">
        <v>254</v>
      </c>
      <c r="D10" s="35" t="s">
        <v>245</v>
      </c>
      <c r="E10" s="30"/>
      <c r="F10" s="31">
        <v>0.011087962962962964</v>
      </c>
      <c r="G10" s="59">
        <f>($G$5/F10)/24</f>
        <v>10.146137787056366</v>
      </c>
      <c r="H10" s="19"/>
      <c r="I10" s="61">
        <f>F10/$G$5</f>
        <v>0.004106652949245542</v>
      </c>
    </row>
    <row r="11" spans="1:9" s="20" customFormat="1" ht="19.5" customHeight="1">
      <c r="A11" s="36">
        <v>11</v>
      </c>
      <c r="B11" s="29">
        <v>5</v>
      </c>
      <c r="C11" s="76" t="s">
        <v>255</v>
      </c>
      <c r="D11" s="35" t="s">
        <v>256</v>
      </c>
      <c r="E11" s="30"/>
      <c r="F11" s="31">
        <v>0.011099537037037038</v>
      </c>
      <c r="G11" s="59">
        <f>($G$5/F11)/24</f>
        <v>10.13555787278415</v>
      </c>
      <c r="H11" s="19"/>
      <c r="I11" s="61">
        <f>F11/$G$5</f>
        <v>0.004110939643347051</v>
      </c>
    </row>
    <row r="12" spans="1:9" s="20" customFormat="1" ht="19.5" customHeight="1">
      <c r="A12" s="316" t="s">
        <v>257</v>
      </c>
      <c r="B12" s="317"/>
      <c r="C12" s="317"/>
      <c r="D12" s="35"/>
      <c r="E12" s="30"/>
      <c r="F12" s="31"/>
      <c r="G12" s="59"/>
      <c r="H12" s="19"/>
      <c r="I12" s="61"/>
    </row>
    <row r="13" spans="1:9" s="28" customFormat="1" ht="27">
      <c r="A13" s="21"/>
      <c r="B13" s="22"/>
      <c r="C13" s="22"/>
      <c r="D13" s="327"/>
      <c r="E13" s="327"/>
      <c r="F13" s="327"/>
      <c r="G13" s="327"/>
      <c r="H13" s="32"/>
      <c r="I13" s="33"/>
    </row>
    <row r="14" spans="1:9" s="28" customFormat="1" ht="18" customHeight="1">
      <c r="A14" s="12"/>
      <c r="B14" s="22"/>
      <c r="C14" s="18"/>
      <c r="D14" s="23"/>
      <c r="E14" s="24"/>
      <c r="F14" s="25" t="s">
        <v>0</v>
      </c>
      <c r="G14" s="26">
        <v>5.2</v>
      </c>
      <c r="H14" s="314" t="s">
        <v>1</v>
      </c>
      <c r="I14" s="315"/>
    </row>
    <row r="15" spans="1:9" s="28" customFormat="1" ht="15" customHeight="1">
      <c r="A15" s="12"/>
      <c r="B15" s="22"/>
      <c r="C15" s="18"/>
      <c r="D15" s="23"/>
      <c r="E15" s="24"/>
      <c r="F15" s="25"/>
      <c r="G15" s="79"/>
      <c r="H15" s="77"/>
      <c r="I15" s="78"/>
    </row>
    <row r="16" spans="1:9" s="20" customFormat="1" ht="19.5" customHeight="1">
      <c r="A16" s="36">
        <v>1</v>
      </c>
      <c r="B16" s="29">
        <v>6</v>
      </c>
      <c r="C16" s="18" t="s">
        <v>258</v>
      </c>
      <c r="D16" s="35" t="s">
        <v>259</v>
      </c>
      <c r="E16" s="34"/>
      <c r="F16" s="31">
        <v>0.012083333333333333</v>
      </c>
      <c r="G16" s="60">
        <f aca="true" t="shared" si="0" ref="G16:G31">($G$14/F16)/24</f>
        <v>17.931034482758623</v>
      </c>
      <c r="H16" s="19"/>
      <c r="I16" s="61">
        <f aca="true" t="shared" si="1" ref="I16:I31">F16/$G$14</f>
        <v>0.0023237179487179487</v>
      </c>
    </row>
    <row r="17" spans="1:9" s="20" customFormat="1" ht="19.5" customHeight="1">
      <c r="A17" s="36">
        <v>7</v>
      </c>
      <c r="B17" s="29">
        <v>7</v>
      </c>
      <c r="C17" s="18" t="s">
        <v>11</v>
      </c>
      <c r="D17" s="35" t="s">
        <v>239</v>
      </c>
      <c r="E17" s="30"/>
      <c r="F17" s="31">
        <v>0.013969907407407408</v>
      </c>
      <c r="G17" s="60">
        <f t="shared" si="0"/>
        <v>15.509527754763878</v>
      </c>
      <c r="H17" s="19"/>
      <c r="I17" s="61">
        <f t="shared" si="1"/>
        <v>0.0026865206552706554</v>
      </c>
    </row>
    <row r="18" spans="1:9" s="20" customFormat="1" ht="19.5" customHeight="1">
      <c r="A18" s="36">
        <v>10</v>
      </c>
      <c r="B18" s="29">
        <v>8</v>
      </c>
      <c r="C18" s="18" t="s">
        <v>51</v>
      </c>
      <c r="D18" s="35" t="s">
        <v>259</v>
      </c>
      <c r="E18" s="30"/>
      <c r="F18" s="31">
        <v>0.014918981481481483</v>
      </c>
      <c r="G18" s="60">
        <f t="shared" si="0"/>
        <v>14.522885958107059</v>
      </c>
      <c r="H18" s="19"/>
      <c r="I18" s="61">
        <f t="shared" si="1"/>
        <v>0.0028690349002849004</v>
      </c>
    </row>
    <row r="19" spans="1:9" s="20" customFormat="1" ht="19.5" customHeight="1">
      <c r="A19" s="36">
        <v>11</v>
      </c>
      <c r="B19" s="29">
        <v>9</v>
      </c>
      <c r="C19" s="18" t="s">
        <v>260</v>
      </c>
      <c r="D19" s="35" t="s">
        <v>259</v>
      </c>
      <c r="E19" s="30"/>
      <c r="F19" s="31">
        <v>0.01494212962962963</v>
      </c>
      <c r="G19" s="60">
        <f t="shared" si="0"/>
        <v>14.500387296669247</v>
      </c>
      <c r="H19" s="19"/>
      <c r="I19" s="61">
        <f t="shared" si="1"/>
        <v>0.002873486467236467</v>
      </c>
    </row>
    <row r="20" spans="1:9" s="20" customFormat="1" ht="19.5" customHeight="1">
      <c r="A20" s="36">
        <v>15</v>
      </c>
      <c r="B20" s="29">
        <v>10</v>
      </c>
      <c r="C20" s="18" t="s">
        <v>261</v>
      </c>
      <c r="D20" s="35" t="s">
        <v>262</v>
      </c>
      <c r="E20" s="30"/>
      <c r="F20" s="31">
        <v>0.017106481481481483</v>
      </c>
      <c r="G20" s="60">
        <f t="shared" si="0"/>
        <v>12.665764546684708</v>
      </c>
      <c r="H20" s="19"/>
      <c r="I20" s="61">
        <f t="shared" si="1"/>
        <v>0.0032897079772079775</v>
      </c>
    </row>
    <row r="21" spans="1:9" s="20" customFormat="1" ht="19.5" customHeight="1">
      <c r="A21" s="36">
        <v>17</v>
      </c>
      <c r="B21" s="29">
        <v>11</v>
      </c>
      <c r="C21" s="18" t="s">
        <v>263</v>
      </c>
      <c r="D21" s="35" t="s">
        <v>264</v>
      </c>
      <c r="E21" s="30"/>
      <c r="F21" s="31">
        <v>0.01752314814814815</v>
      </c>
      <c r="G21" s="60">
        <f t="shared" si="0"/>
        <v>12.364597093791282</v>
      </c>
      <c r="H21" s="19"/>
      <c r="I21" s="61">
        <f t="shared" si="1"/>
        <v>0.0033698361823361824</v>
      </c>
    </row>
    <row r="22" spans="1:9" s="20" customFormat="1" ht="19.5" customHeight="1">
      <c r="A22" s="36">
        <v>19</v>
      </c>
      <c r="B22" s="29">
        <v>12</v>
      </c>
      <c r="C22" s="18" t="s">
        <v>265</v>
      </c>
      <c r="D22" s="35" t="s">
        <v>266</v>
      </c>
      <c r="E22" s="30"/>
      <c r="F22" s="31">
        <v>0.01798611111111111</v>
      </c>
      <c r="G22" s="60">
        <f t="shared" si="0"/>
        <v>12.046332046332047</v>
      </c>
      <c r="H22" s="19"/>
      <c r="I22" s="61">
        <f t="shared" si="1"/>
        <v>0.003458867521367521</v>
      </c>
    </row>
    <row r="23" spans="1:9" s="20" customFormat="1" ht="19.5" customHeight="1">
      <c r="A23" s="36">
        <v>21</v>
      </c>
      <c r="B23" s="29">
        <v>13</v>
      </c>
      <c r="C23" s="18" t="s">
        <v>60</v>
      </c>
      <c r="D23" s="35" t="s">
        <v>63</v>
      </c>
      <c r="E23" s="30"/>
      <c r="F23" s="31">
        <v>0.019178240740740742</v>
      </c>
      <c r="G23" s="60">
        <f t="shared" si="0"/>
        <v>11.297525648762823</v>
      </c>
      <c r="H23" s="19"/>
      <c r="I23" s="61">
        <f t="shared" si="1"/>
        <v>0.0036881232193732194</v>
      </c>
    </row>
    <row r="24" spans="1:9" s="20" customFormat="1" ht="19.5" customHeight="1">
      <c r="A24" s="36">
        <v>22</v>
      </c>
      <c r="B24" s="29">
        <v>14</v>
      </c>
      <c r="C24" s="18" t="s">
        <v>267</v>
      </c>
      <c r="D24" s="35" t="s">
        <v>268</v>
      </c>
      <c r="E24" s="30"/>
      <c r="F24" s="31">
        <v>0.019664351851851853</v>
      </c>
      <c r="G24" s="60">
        <f t="shared" si="0"/>
        <v>11.01824602707475</v>
      </c>
      <c r="H24" s="19"/>
      <c r="I24" s="61">
        <f t="shared" si="1"/>
        <v>0.0037816061253561255</v>
      </c>
    </row>
    <row r="25" spans="1:9" s="20" customFormat="1" ht="19.5" customHeight="1">
      <c r="A25" s="36">
        <v>23</v>
      </c>
      <c r="B25" s="29">
        <v>15</v>
      </c>
      <c r="C25" s="18" t="s">
        <v>269</v>
      </c>
      <c r="D25" s="35" t="s">
        <v>76</v>
      </c>
      <c r="E25" s="30"/>
      <c r="F25" s="31">
        <v>0.019710648148148147</v>
      </c>
      <c r="G25" s="60">
        <f t="shared" si="0"/>
        <v>10.992366412213741</v>
      </c>
      <c r="H25" s="19"/>
      <c r="I25" s="61">
        <f t="shared" si="1"/>
        <v>0.003790509259259259</v>
      </c>
    </row>
    <row r="26" spans="1:9" s="20" customFormat="1" ht="19.5" customHeight="1">
      <c r="A26" s="36">
        <v>24</v>
      </c>
      <c r="B26" s="29">
        <v>16</v>
      </c>
      <c r="C26" s="18" t="s">
        <v>270</v>
      </c>
      <c r="D26" s="35" t="s">
        <v>271</v>
      </c>
      <c r="E26" s="30"/>
      <c r="F26" s="31">
        <v>0.019733796296296298</v>
      </c>
      <c r="G26" s="60">
        <f t="shared" si="0"/>
        <v>10.979472140762462</v>
      </c>
      <c r="H26" s="19"/>
      <c r="I26" s="61">
        <f t="shared" si="1"/>
        <v>0.0037949608262108263</v>
      </c>
    </row>
    <row r="27" spans="1:9" s="20" customFormat="1" ht="19.5" customHeight="1">
      <c r="A27" s="36">
        <v>25</v>
      </c>
      <c r="B27" s="29">
        <v>17</v>
      </c>
      <c r="C27" s="18" t="s">
        <v>272</v>
      </c>
      <c r="D27" s="35" t="s">
        <v>46</v>
      </c>
      <c r="E27" s="30"/>
      <c r="F27" s="31">
        <v>0.019733796296296298</v>
      </c>
      <c r="G27" s="60">
        <f t="shared" si="0"/>
        <v>10.979472140762462</v>
      </c>
      <c r="H27" s="19"/>
      <c r="I27" s="61">
        <f t="shared" si="1"/>
        <v>0.0037949608262108263</v>
      </c>
    </row>
    <row r="28" spans="1:9" s="20" customFormat="1" ht="19.5" customHeight="1">
      <c r="A28" s="36">
        <v>26</v>
      </c>
      <c r="B28" s="29">
        <v>18</v>
      </c>
      <c r="C28" s="18" t="s">
        <v>273</v>
      </c>
      <c r="D28" s="35" t="s">
        <v>274</v>
      </c>
      <c r="E28" s="30"/>
      <c r="F28" s="31">
        <v>0.019814814814814816</v>
      </c>
      <c r="G28" s="60">
        <f t="shared" si="0"/>
        <v>10.934579439252337</v>
      </c>
      <c r="H28" s="19"/>
      <c r="I28" s="61">
        <f t="shared" si="1"/>
        <v>0.0038105413105413107</v>
      </c>
    </row>
    <row r="29" spans="1:9" s="20" customFormat="1" ht="19.5" customHeight="1">
      <c r="A29" s="36">
        <v>34</v>
      </c>
      <c r="B29" s="29">
        <v>19</v>
      </c>
      <c r="C29" s="18" t="s">
        <v>56</v>
      </c>
      <c r="D29" s="35" t="s">
        <v>230</v>
      </c>
      <c r="E29" s="30"/>
      <c r="F29" s="31">
        <v>0.024224537037037034</v>
      </c>
      <c r="G29" s="60">
        <f t="shared" si="0"/>
        <v>8.944099378881988</v>
      </c>
      <c r="H29" s="19"/>
      <c r="I29" s="61">
        <f t="shared" si="1"/>
        <v>0.004658564814814814</v>
      </c>
    </row>
    <row r="30" spans="1:9" s="20" customFormat="1" ht="19.5" customHeight="1">
      <c r="A30" s="36">
        <v>35</v>
      </c>
      <c r="B30" s="29">
        <v>20</v>
      </c>
      <c r="C30" s="18" t="s">
        <v>228</v>
      </c>
      <c r="D30" s="35" t="s">
        <v>229</v>
      </c>
      <c r="E30" s="30"/>
      <c r="F30" s="31">
        <v>0.024224537037037034</v>
      </c>
      <c r="G30" s="60">
        <f t="shared" si="0"/>
        <v>8.944099378881988</v>
      </c>
      <c r="H30" s="19"/>
      <c r="I30" s="61">
        <f t="shared" si="1"/>
        <v>0.004658564814814814</v>
      </c>
    </row>
    <row r="31" spans="1:9" s="20" customFormat="1" ht="19.5" customHeight="1">
      <c r="A31" s="36">
        <v>36</v>
      </c>
      <c r="B31" s="29">
        <v>21</v>
      </c>
      <c r="C31" s="18" t="s">
        <v>233</v>
      </c>
      <c r="D31" s="35" t="s">
        <v>234</v>
      </c>
      <c r="E31" s="30"/>
      <c r="F31" s="31">
        <v>0.02423611111111111</v>
      </c>
      <c r="G31" s="60">
        <f t="shared" si="0"/>
        <v>8.939828080229226</v>
      </c>
      <c r="H31" s="19"/>
      <c r="I31" s="61">
        <f t="shared" si="1"/>
        <v>0.004660790598290598</v>
      </c>
    </row>
    <row r="32" spans="1:9" s="20" customFormat="1" ht="19.5" customHeight="1">
      <c r="A32" s="331" t="s">
        <v>275</v>
      </c>
      <c r="B32" s="326"/>
      <c r="C32" s="326"/>
      <c r="D32" s="35"/>
      <c r="E32" s="30"/>
      <c r="F32" s="31"/>
      <c r="G32" s="60"/>
      <c r="H32" s="19"/>
      <c r="I32" s="61"/>
    </row>
    <row r="33" spans="1:9" s="4" customFormat="1" ht="26.25" customHeight="1">
      <c r="A33" s="119"/>
      <c r="B33" s="66"/>
      <c r="C33" s="76"/>
      <c r="D33" s="88"/>
      <c r="E33" s="30"/>
      <c r="F33" s="63"/>
      <c r="G33" s="64"/>
      <c r="H33" s="62"/>
      <c r="I33" s="61"/>
    </row>
    <row r="34" spans="1:9" s="28" customFormat="1" ht="18" customHeight="1">
      <c r="A34" s="12"/>
      <c r="B34" s="22"/>
      <c r="C34" s="18"/>
      <c r="D34" s="23"/>
      <c r="E34" s="24"/>
      <c r="F34" s="25" t="s">
        <v>0</v>
      </c>
      <c r="G34" s="26">
        <v>7.7</v>
      </c>
      <c r="H34" s="314" t="s">
        <v>1</v>
      </c>
      <c r="I34" s="315"/>
    </row>
    <row r="35" spans="1:9" s="28" customFormat="1" ht="15" customHeight="1">
      <c r="A35" s="12"/>
      <c r="B35" s="22"/>
      <c r="C35" s="18"/>
      <c r="D35" s="23"/>
      <c r="E35" s="24"/>
      <c r="F35" s="25"/>
      <c r="G35" s="79"/>
      <c r="H35" s="77"/>
      <c r="I35" s="78"/>
    </row>
    <row r="36" spans="1:9" s="20" customFormat="1" ht="19.5" customHeight="1">
      <c r="A36" s="36">
        <v>1</v>
      </c>
      <c r="B36" s="29">
        <v>22</v>
      </c>
      <c r="C36" s="18" t="s">
        <v>276</v>
      </c>
      <c r="D36" s="35" t="s">
        <v>277</v>
      </c>
      <c r="E36" s="34"/>
      <c r="F36" s="31">
        <v>0.019490740740740743</v>
      </c>
      <c r="G36" s="60">
        <f>($G$34/F36)/24</f>
        <v>16.460807600950115</v>
      </c>
      <c r="H36" s="19"/>
      <c r="I36" s="61">
        <f>F36/$G$34</f>
        <v>0.0025312650312650314</v>
      </c>
    </row>
    <row r="37" spans="1:9" s="20" customFormat="1" ht="19.5" customHeight="1">
      <c r="A37" s="36">
        <v>21</v>
      </c>
      <c r="B37" s="29">
        <v>23</v>
      </c>
      <c r="C37" s="18" t="s">
        <v>278</v>
      </c>
      <c r="D37" s="35" t="s">
        <v>85</v>
      </c>
      <c r="E37" s="30"/>
      <c r="F37" s="31">
        <v>0.03180555555555555</v>
      </c>
      <c r="G37" s="60">
        <f>($G$34/F37)/24</f>
        <v>10.087336244541486</v>
      </c>
      <c r="H37" s="19"/>
      <c r="I37" s="61">
        <f>F37/$G$34</f>
        <v>0.00413059163059163</v>
      </c>
    </row>
    <row r="38" spans="1:9" s="20" customFormat="1" ht="19.5" customHeight="1">
      <c r="A38" s="36">
        <v>22</v>
      </c>
      <c r="B38" s="29">
        <v>24</v>
      </c>
      <c r="C38" s="18" t="s">
        <v>279</v>
      </c>
      <c r="D38" s="35" t="s">
        <v>280</v>
      </c>
      <c r="E38" s="30"/>
      <c r="F38" s="31">
        <v>0.03181712962962963</v>
      </c>
      <c r="G38" s="60">
        <f>($G$34/F38)/24</f>
        <v>10.08366678792288</v>
      </c>
      <c r="H38" s="19"/>
      <c r="I38" s="61">
        <f>F38/$G$34</f>
        <v>0.004132094757094758</v>
      </c>
    </row>
    <row r="39" spans="1:9" s="20" customFormat="1" ht="19.5" customHeight="1">
      <c r="A39" s="36">
        <v>26</v>
      </c>
      <c r="B39" s="29">
        <v>25</v>
      </c>
      <c r="C39" s="18" t="s">
        <v>282</v>
      </c>
      <c r="D39" s="35" t="s">
        <v>283</v>
      </c>
      <c r="E39" s="30"/>
      <c r="F39" s="31">
        <v>0.03756944444444445</v>
      </c>
      <c r="G39" s="60">
        <f>($G$34/F39)/24</f>
        <v>8.539741219963032</v>
      </c>
      <c r="H39" s="19"/>
      <c r="I39" s="61">
        <f>F39/$G$34</f>
        <v>0.00487914862914863</v>
      </c>
    </row>
    <row r="40" spans="1:9" s="4" customFormat="1" ht="13.5" customHeight="1">
      <c r="A40" s="331" t="s">
        <v>281</v>
      </c>
      <c r="B40" s="326"/>
      <c r="C40" s="326"/>
      <c r="D40" s="88"/>
      <c r="E40" s="62"/>
      <c r="F40" s="63"/>
      <c r="G40" s="64"/>
      <c r="H40" s="62"/>
      <c r="I40" s="78"/>
    </row>
    <row r="41" spans="1:9" s="4" customFormat="1" ht="13.5" customHeight="1">
      <c r="A41" s="102"/>
      <c r="B41" s="103"/>
      <c r="C41" s="103"/>
      <c r="D41" s="88"/>
      <c r="E41" s="62"/>
      <c r="F41" s="63"/>
      <c r="G41" s="64"/>
      <c r="H41" s="62"/>
      <c r="I41" s="78"/>
    </row>
    <row r="42" spans="1:9" s="4" customFormat="1" ht="26.25" customHeight="1">
      <c r="A42" s="119"/>
      <c r="B42" s="66"/>
      <c r="C42" s="76"/>
      <c r="D42" s="88"/>
      <c r="E42" s="62"/>
      <c r="F42" s="63"/>
      <c r="G42" s="64"/>
      <c r="H42" s="62"/>
      <c r="I42" s="78"/>
    </row>
    <row r="43" spans="1:9" s="4" customFormat="1" ht="18" customHeight="1">
      <c r="A43" s="12"/>
      <c r="B43" s="22"/>
      <c r="C43" s="18"/>
      <c r="D43" s="23"/>
      <c r="E43" s="24"/>
      <c r="F43" s="25" t="s">
        <v>0</v>
      </c>
      <c r="G43" s="26">
        <v>10.2</v>
      </c>
      <c r="H43" s="314" t="s">
        <v>1</v>
      </c>
      <c r="I43" s="315"/>
    </row>
    <row r="44" spans="1:9" s="4" customFormat="1" ht="13.5" customHeight="1">
      <c r="A44" s="12"/>
      <c r="B44" s="22"/>
      <c r="C44" s="18"/>
      <c r="D44" s="23"/>
      <c r="E44" s="24"/>
      <c r="F44" s="25"/>
      <c r="G44" s="79"/>
      <c r="H44" s="77"/>
      <c r="I44" s="78"/>
    </row>
    <row r="45" spans="1:9" s="4" customFormat="1" ht="19.5" customHeight="1">
      <c r="A45" s="36">
        <v>3</v>
      </c>
      <c r="B45" s="29">
        <v>26</v>
      </c>
      <c r="C45" s="18" t="s">
        <v>9</v>
      </c>
      <c r="D45" s="35" t="s">
        <v>71</v>
      </c>
      <c r="E45" s="34"/>
      <c r="F45" s="31">
        <v>0.02638888888888889</v>
      </c>
      <c r="G45" s="60">
        <f aca="true" t="shared" si="2" ref="G45:G59">($G$43/F45)/24</f>
        <v>16.105263157894736</v>
      </c>
      <c r="H45" s="19"/>
      <c r="I45" s="61">
        <f aca="true" t="shared" si="3" ref="I45:I59">F45/$G$43</f>
        <v>0.0025871459694989107</v>
      </c>
    </row>
    <row r="46" spans="1:9" s="4" customFormat="1" ht="19.5" customHeight="1">
      <c r="A46" s="36">
        <v>8</v>
      </c>
      <c r="B46" s="29">
        <v>27</v>
      </c>
      <c r="C46" s="18" t="s">
        <v>284</v>
      </c>
      <c r="D46" s="35" t="s">
        <v>89</v>
      </c>
      <c r="E46" s="30"/>
      <c r="F46" s="31">
        <v>0.029409722222222223</v>
      </c>
      <c r="G46" s="60">
        <f t="shared" si="2"/>
        <v>14.451003541912632</v>
      </c>
      <c r="H46" s="19"/>
      <c r="I46" s="61">
        <f t="shared" si="3"/>
        <v>0.0028833061002178652</v>
      </c>
    </row>
    <row r="47" spans="1:9" s="4" customFormat="1" ht="19.5" customHeight="1">
      <c r="A47" s="36">
        <v>9</v>
      </c>
      <c r="B47" s="29"/>
      <c r="C47" s="18" t="s">
        <v>11</v>
      </c>
      <c r="D47" s="35" t="s">
        <v>285</v>
      </c>
      <c r="E47" s="30"/>
      <c r="F47" s="31">
        <v>0.029421296296296296</v>
      </c>
      <c r="G47" s="60">
        <f t="shared" si="2"/>
        <v>14.445318646734854</v>
      </c>
      <c r="H47" s="19"/>
      <c r="I47" s="61">
        <f t="shared" si="3"/>
        <v>0.002884440813362382</v>
      </c>
    </row>
    <row r="48" spans="1:9" s="4" customFormat="1" ht="19.5" customHeight="1">
      <c r="A48" s="36">
        <v>10</v>
      </c>
      <c r="B48" s="29"/>
      <c r="C48" s="18" t="s">
        <v>286</v>
      </c>
      <c r="D48" s="35" t="s">
        <v>268</v>
      </c>
      <c r="E48" s="30"/>
      <c r="F48" s="31">
        <v>0.029965277777777775</v>
      </c>
      <c r="G48" s="60">
        <f t="shared" si="2"/>
        <v>14.183082271147162</v>
      </c>
      <c r="H48" s="19"/>
      <c r="I48" s="61">
        <f t="shared" si="3"/>
        <v>0.002937772331154684</v>
      </c>
    </row>
    <row r="49" spans="1:9" s="4" customFormat="1" ht="19.5" customHeight="1">
      <c r="A49" s="36">
        <v>11</v>
      </c>
      <c r="B49" s="29">
        <v>22</v>
      </c>
      <c r="C49" s="18" t="s">
        <v>287</v>
      </c>
      <c r="D49" s="35" t="s">
        <v>288</v>
      </c>
      <c r="E49" s="30"/>
      <c r="F49" s="31">
        <v>0.029976851851851852</v>
      </c>
      <c r="G49" s="60">
        <f t="shared" si="2"/>
        <v>14.177606177606178</v>
      </c>
      <c r="H49" s="19"/>
      <c r="I49" s="61">
        <f t="shared" si="3"/>
        <v>0.002938907044299201</v>
      </c>
    </row>
    <row r="50" spans="1:9" s="4" customFormat="1" ht="19.5" customHeight="1">
      <c r="A50" s="36">
        <v>12</v>
      </c>
      <c r="B50" s="29">
        <v>23</v>
      </c>
      <c r="C50" s="18" t="s">
        <v>37</v>
      </c>
      <c r="D50" s="35" t="s">
        <v>86</v>
      </c>
      <c r="E50" s="30"/>
      <c r="F50" s="31">
        <v>0.030925925925925926</v>
      </c>
      <c r="G50" s="60">
        <f t="shared" si="2"/>
        <v>13.74251497005988</v>
      </c>
      <c r="H50" s="19"/>
      <c r="I50" s="61">
        <f t="shared" si="3"/>
        <v>0.003031953522149601</v>
      </c>
    </row>
    <row r="51" spans="1:9" s="4" customFormat="1" ht="19.5" customHeight="1">
      <c r="A51" s="36">
        <v>13</v>
      </c>
      <c r="B51" s="29">
        <v>24</v>
      </c>
      <c r="C51" s="18" t="s">
        <v>289</v>
      </c>
      <c r="D51" s="35" t="s">
        <v>290</v>
      </c>
      <c r="E51" s="30"/>
      <c r="F51" s="31">
        <v>0.030937499999999996</v>
      </c>
      <c r="G51" s="60">
        <f t="shared" si="2"/>
        <v>13.737373737373737</v>
      </c>
      <c r="H51" s="19"/>
      <c r="I51" s="61">
        <f t="shared" si="3"/>
        <v>0.0030330882352941173</v>
      </c>
    </row>
    <row r="52" spans="1:9" ht="19.5" customHeight="1">
      <c r="A52" s="36">
        <v>19</v>
      </c>
      <c r="B52" s="29">
        <v>25</v>
      </c>
      <c r="C52" s="18" t="s">
        <v>11</v>
      </c>
      <c r="D52" s="35" t="s">
        <v>245</v>
      </c>
      <c r="E52" s="30"/>
      <c r="F52" s="31">
        <v>0.033368055555555554</v>
      </c>
      <c r="G52" s="60">
        <f t="shared" si="2"/>
        <v>12.736732570239333</v>
      </c>
      <c r="H52" s="19"/>
      <c r="I52" s="61">
        <f t="shared" si="3"/>
        <v>0.0032713779956427018</v>
      </c>
    </row>
    <row r="53" spans="1:9" ht="19.5" customHeight="1">
      <c r="A53" s="36">
        <v>20</v>
      </c>
      <c r="B53" s="29">
        <v>26</v>
      </c>
      <c r="C53" s="18" t="s">
        <v>265</v>
      </c>
      <c r="D53" s="35" t="s">
        <v>291</v>
      </c>
      <c r="E53" s="30"/>
      <c r="F53" s="31">
        <v>0.033379629629629634</v>
      </c>
      <c r="G53" s="60">
        <f t="shared" si="2"/>
        <v>12.732316227461856</v>
      </c>
      <c r="H53" s="19"/>
      <c r="I53" s="61">
        <f t="shared" si="3"/>
        <v>0.0032725127087872194</v>
      </c>
    </row>
    <row r="54" spans="1:9" ht="19.5" customHeight="1">
      <c r="A54" s="36">
        <v>26</v>
      </c>
      <c r="B54" s="29">
        <v>27</v>
      </c>
      <c r="C54" s="18" t="s">
        <v>22</v>
      </c>
      <c r="D54" s="35" t="s">
        <v>87</v>
      </c>
      <c r="E54" s="30"/>
      <c r="F54" s="31">
        <v>0.034525462962962966</v>
      </c>
      <c r="G54" s="60">
        <f t="shared" si="2"/>
        <v>12.309755279919543</v>
      </c>
      <c r="H54" s="19"/>
      <c r="I54" s="61">
        <f t="shared" si="3"/>
        <v>0.0033848493100944086</v>
      </c>
    </row>
    <row r="55" spans="1:9" ht="19.5" customHeight="1">
      <c r="A55" s="36">
        <v>29</v>
      </c>
      <c r="B55" s="29">
        <v>28</v>
      </c>
      <c r="C55" s="18" t="s">
        <v>240</v>
      </c>
      <c r="D55" s="35" t="s">
        <v>241</v>
      </c>
      <c r="E55" s="30"/>
      <c r="F55" s="31">
        <v>0.034618055555555555</v>
      </c>
      <c r="G55" s="60">
        <f t="shared" si="2"/>
        <v>12.276830491474422</v>
      </c>
      <c r="H55" s="19"/>
      <c r="I55" s="61">
        <f t="shared" si="3"/>
        <v>0.003393927015250545</v>
      </c>
    </row>
    <row r="56" spans="1:9" ht="19.5" customHeight="1">
      <c r="A56" s="36">
        <v>30</v>
      </c>
      <c r="B56" s="29">
        <v>29</v>
      </c>
      <c r="C56" s="18" t="s">
        <v>292</v>
      </c>
      <c r="D56" s="35" t="s">
        <v>293</v>
      </c>
      <c r="E56" s="30"/>
      <c r="F56" s="31">
        <v>0.03462962962962963</v>
      </c>
      <c r="G56" s="60">
        <f t="shared" si="2"/>
        <v>12.272727272727273</v>
      </c>
      <c r="H56" s="19"/>
      <c r="I56" s="61">
        <f t="shared" si="3"/>
        <v>0.0033950617283950617</v>
      </c>
    </row>
    <row r="57" spans="1:9" ht="19.5" customHeight="1">
      <c r="A57" s="36">
        <v>37</v>
      </c>
      <c r="B57" s="29">
        <v>30</v>
      </c>
      <c r="C57" s="18" t="s">
        <v>25</v>
      </c>
      <c r="D57" s="35" t="s">
        <v>74</v>
      </c>
      <c r="E57" s="30"/>
      <c r="F57" s="31">
        <v>0.03782407407407407</v>
      </c>
      <c r="G57" s="60">
        <f t="shared" si="2"/>
        <v>11.236230110159118</v>
      </c>
      <c r="H57" s="19"/>
      <c r="I57" s="61">
        <f t="shared" si="3"/>
        <v>0.003708242556281772</v>
      </c>
    </row>
    <row r="58" spans="1:9" ht="19.5" customHeight="1">
      <c r="A58" s="36">
        <v>43</v>
      </c>
      <c r="B58" s="29">
        <v>31</v>
      </c>
      <c r="C58" s="18" t="s">
        <v>58</v>
      </c>
      <c r="D58" s="35" t="s">
        <v>111</v>
      </c>
      <c r="E58" s="30"/>
      <c r="F58" s="31">
        <v>0.03928240740740741</v>
      </c>
      <c r="G58" s="60">
        <f t="shared" si="2"/>
        <v>10.819092516205066</v>
      </c>
      <c r="H58" s="19"/>
      <c r="I58" s="61">
        <f t="shared" si="3"/>
        <v>0.003851216412490923</v>
      </c>
    </row>
    <row r="59" spans="1:9" ht="19.5" customHeight="1">
      <c r="A59" s="36">
        <v>44</v>
      </c>
      <c r="B59" s="29">
        <v>32</v>
      </c>
      <c r="C59" s="18" t="s">
        <v>15</v>
      </c>
      <c r="D59" s="35" t="s">
        <v>47</v>
      </c>
      <c r="E59" s="30"/>
      <c r="F59" s="31">
        <v>0.039293981481481485</v>
      </c>
      <c r="G59" s="60">
        <f t="shared" si="2"/>
        <v>10.815905743740792</v>
      </c>
      <c r="H59" s="19"/>
      <c r="I59" s="61">
        <f t="shared" si="3"/>
        <v>0.00385235112563544</v>
      </c>
    </row>
    <row r="60" spans="1:9" ht="13.5" customHeight="1" thickBot="1">
      <c r="A60" s="324" t="s">
        <v>294</v>
      </c>
      <c r="B60" s="325"/>
      <c r="C60" s="325"/>
      <c r="D60" s="67"/>
      <c r="E60" s="68"/>
      <c r="F60" s="69"/>
      <c r="G60" s="70"/>
      <c r="H60" s="71"/>
      <c r="I60" s="65"/>
    </row>
    <row r="62" ht="13.5" customHeight="1">
      <c r="B62" s="2">
        <v>55</v>
      </c>
    </row>
    <row r="63" ht="13.5" customHeight="1">
      <c r="B63" s="2">
        <v>26</v>
      </c>
    </row>
    <row r="64" ht="13.5" customHeight="1">
      <c r="B64" s="2">
        <v>41</v>
      </c>
    </row>
    <row r="65" ht="13.5" customHeight="1">
      <c r="B65" s="2">
        <v>15</v>
      </c>
    </row>
    <row r="66" spans="2:3" ht="13.5" customHeight="1">
      <c r="B66" s="2">
        <f>SUM(B62:B65)</f>
        <v>137</v>
      </c>
      <c r="C66" s="118" t="s">
        <v>295</v>
      </c>
    </row>
  </sheetData>
  <sheetProtection/>
  <mergeCells count="12">
    <mergeCell ref="A1:I1"/>
    <mergeCell ref="A2:I2"/>
    <mergeCell ref="H5:I5"/>
    <mergeCell ref="J7:J8"/>
    <mergeCell ref="A12:C12"/>
    <mergeCell ref="D13:G13"/>
    <mergeCell ref="A60:C60"/>
    <mergeCell ref="H14:I14"/>
    <mergeCell ref="A32:C32"/>
    <mergeCell ref="H34:I34"/>
    <mergeCell ref="A40:C40"/>
    <mergeCell ref="H43:I43"/>
  </mergeCells>
  <printOptions gridLines="1"/>
  <pageMargins left="0.15748031496062992" right="0.1968503937007874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93"/>
  <sheetViews>
    <sheetView zoomScale="75" zoomScaleNormal="75" zoomScalePageLayoutView="0" workbookViewId="0" topLeftCell="A1">
      <selection activeCell="A1" sqref="A1:I1"/>
    </sheetView>
  </sheetViews>
  <sheetFormatPr defaultColWidth="7.8515625" defaultRowHeight="13.5" customHeight="1"/>
  <cols>
    <col min="1" max="1" width="14.28125" style="3" customWidth="1"/>
    <col min="2" max="2" width="4.57421875" style="2" customWidth="1"/>
    <col min="3" max="3" width="24.421875" style="14" customWidth="1"/>
    <col min="4" max="4" width="32.8515625" style="15" bestFit="1" customWidth="1"/>
    <col min="5" max="5" width="2.8515625" style="0" customWidth="1"/>
    <col min="6" max="6" width="17.421875" style="4" bestFit="1" customWidth="1"/>
    <col min="7" max="7" width="14.7109375" style="4" bestFit="1" customWidth="1"/>
    <col min="8" max="8" width="2.7109375" style="0" customWidth="1"/>
    <col min="9" max="9" width="13.421875" style="1" customWidth="1"/>
    <col min="10" max="10" width="16.00390625" style="13" customWidth="1"/>
    <col min="11" max="11" width="1.421875" style="0" customWidth="1"/>
    <col min="12" max="12" width="29.140625" style="0" customWidth="1"/>
    <col min="13" max="13" width="2.140625" style="0" customWidth="1"/>
  </cols>
  <sheetData>
    <row r="1" spans="1:9" s="20" customFormat="1" ht="31.5" customHeight="1">
      <c r="A1" s="318" t="s">
        <v>91</v>
      </c>
      <c r="B1" s="319"/>
      <c r="C1" s="319"/>
      <c r="D1" s="319"/>
      <c r="E1" s="319"/>
      <c r="F1" s="319"/>
      <c r="G1" s="319"/>
      <c r="H1" s="319"/>
      <c r="I1" s="320"/>
    </row>
    <row r="2" spans="1:9" s="20" customFormat="1" ht="27">
      <c r="A2" s="321">
        <v>42078</v>
      </c>
      <c r="B2" s="322"/>
      <c r="C2" s="322"/>
      <c r="D2" s="322"/>
      <c r="E2" s="322"/>
      <c r="F2" s="322"/>
      <c r="G2" s="322"/>
      <c r="H2" s="322"/>
      <c r="I2" s="323"/>
    </row>
    <row r="3" spans="1:9" s="41" customFormat="1" ht="19.5" customHeight="1">
      <c r="A3" s="37" t="s">
        <v>2</v>
      </c>
      <c r="B3" s="38" t="s">
        <v>3</v>
      </c>
      <c r="C3" s="38" t="s">
        <v>4</v>
      </c>
      <c r="D3" s="38" t="s">
        <v>5</v>
      </c>
      <c r="E3" s="39"/>
      <c r="F3" s="39" t="s">
        <v>6</v>
      </c>
      <c r="G3" s="39" t="s">
        <v>7</v>
      </c>
      <c r="H3" s="39"/>
      <c r="I3" s="40" t="s">
        <v>8</v>
      </c>
    </row>
    <row r="4" spans="1:9" s="20" customFormat="1" ht="15" customHeight="1">
      <c r="A4" s="16"/>
      <c r="B4" s="10"/>
      <c r="C4" s="10"/>
      <c r="D4" s="10"/>
      <c r="E4" s="11"/>
      <c r="F4" s="11"/>
      <c r="G4" s="39"/>
      <c r="H4" s="11"/>
      <c r="I4" s="17"/>
    </row>
    <row r="5" spans="1:10" s="27" customFormat="1" ht="54">
      <c r="A5" s="21"/>
      <c r="B5" s="22"/>
      <c r="C5" s="22"/>
      <c r="D5" s="23"/>
      <c r="E5" s="24"/>
      <c r="F5" s="82" t="s">
        <v>0</v>
      </c>
      <c r="G5" s="83">
        <v>9.6</v>
      </c>
      <c r="H5" s="340" t="s">
        <v>1</v>
      </c>
      <c r="I5" s="341"/>
      <c r="J5" s="100" t="s">
        <v>136</v>
      </c>
    </row>
    <row r="6" spans="1:9" s="28" customFormat="1" ht="15" customHeight="1">
      <c r="A6" s="21"/>
      <c r="B6" s="22"/>
      <c r="C6" s="22"/>
      <c r="D6" s="23"/>
      <c r="E6" s="24"/>
      <c r="F6" s="24"/>
      <c r="G6" s="24"/>
      <c r="H6" s="24"/>
      <c r="I6" s="17"/>
    </row>
    <row r="7" spans="1:13" s="20" customFormat="1" ht="19.5" customHeight="1">
      <c r="A7" s="36">
        <v>39</v>
      </c>
      <c r="B7" s="29">
        <v>1</v>
      </c>
      <c r="C7" s="73" t="s">
        <v>49</v>
      </c>
      <c r="D7" s="35" t="s">
        <v>97</v>
      </c>
      <c r="E7" s="30"/>
      <c r="F7" s="31">
        <v>0.027766203703703706</v>
      </c>
      <c r="G7" s="59">
        <f aca="true" t="shared" si="0" ref="G7:G23">($G$5/F7)/24</f>
        <v>14.406002501042098</v>
      </c>
      <c r="H7" s="19"/>
      <c r="I7" s="61">
        <f aca="true" t="shared" si="1" ref="I7:I23">F7/$G$5</f>
        <v>0.0028923128858024693</v>
      </c>
      <c r="J7" s="101">
        <f>I7*10</f>
        <v>0.028923128858024692</v>
      </c>
      <c r="L7" s="365" t="s">
        <v>128</v>
      </c>
      <c r="M7" s="342"/>
    </row>
    <row r="8" spans="1:13" s="20" customFormat="1" ht="19.5" customHeight="1">
      <c r="A8" s="36">
        <v>47</v>
      </c>
      <c r="B8" s="29">
        <v>2</v>
      </c>
      <c r="C8" s="73" t="s">
        <v>11</v>
      </c>
      <c r="D8" s="35" t="s">
        <v>99</v>
      </c>
      <c r="E8" s="30"/>
      <c r="F8" s="31">
        <v>0.027997685185185184</v>
      </c>
      <c r="G8" s="59">
        <f t="shared" si="0"/>
        <v>14.286895411326995</v>
      </c>
      <c r="H8" s="19"/>
      <c r="I8" s="61">
        <f t="shared" si="1"/>
        <v>0.0029164255401234566</v>
      </c>
      <c r="J8" s="101">
        <f aca="true" t="shared" si="2" ref="J8:J23">I8*10</f>
        <v>0.029164255401234566</v>
      </c>
      <c r="L8" s="365"/>
      <c r="M8" s="342"/>
    </row>
    <row r="9" spans="1:10" s="20" customFormat="1" ht="19.5" customHeight="1">
      <c r="A9" s="36">
        <v>85</v>
      </c>
      <c r="B9" s="29">
        <v>3</v>
      </c>
      <c r="C9" s="73" t="s">
        <v>96</v>
      </c>
      <c r="D9" s="35" t="s">
        <v>85</v>
      </c>
      <c r="E9" s="30"/>
      <c r="F9" s="31">
        <v>0.030983796296296297</v>
      </c>
      <c r="G9" s="59">
        <f t="shared" si="0"/>
        <v>12.909973851326109</v>
      </c>
      <c r="H9" s="19"/>
      <c r="I9" s="61">
        <f t="shared" si="1"/>
        <v>0.0032274787808641977</v>
      </c>
      <c r="J9" s="101">
        <f t="shared" si="2"/>
        <v>0.03227478780864198</v>
      </c>
    </row>
    <row r="10" spans="1:10" s="20" customFormat="1" ht="19.5" customHeight="1">
      <c r="A10" s="36">
        <v>120</v>
      </c>
      <c r="B10" s="29">
        <v>4</v>
      </c>
      <c r="C10" s="73" t="s">
        <v>15</v>
      </c>
      <c r="D10" s="35" t="s">
        <v>47</v>
      </c>
      <c r="E10" s="30"/>
      <c r="F10" s="31">
        <v>0.032858796296296296</v>
      </c>
      <c r="G10" s="59">
        <f t="shared" si="0"/>
        <v>12.173300457907715</v>
      </c>
      <c r="H10" s="19"/>
      <c r="I10" s="61">
        <f t="shared" si="1"/>
        <v>0.0034227912808641975</v>
      </c>
      <c r="J10" s="101">
        <f t="shared" si="2"/>
        <v>0.03422791280864197</v>
      </c>
    </row>
    <row r="11" spans="1:10" s="20" customFormat="1" ht="19.5" customHeight="1">
      <c r="A11" s="36">
        <v>118</v>
      </c>
      <c r="B11" s="29">
        <v>5</v>
      </c>
      <c r="C11" s="73" t="s">
        <v>55</v>
      </c>
      <c r="D11" s="35" t="s">
        <v>98</v>
      </c>
      <c r="E11" s="30"/>
      <c r="F11" s="31">
        <v>0.03293981481481481</v>
      </c>
      <c r="G11" s="59">
        <f t="shared" si="0"/>
        <v>12.143359100491919</v>
      </c>
      <c r="H11" s="19"/>
      <c r="I11" s="61">
        <f t="shared" si="1"/>
        <v>0.003431230709876543</v>
      </c>
      <c r="J11" s="101">
        <f t="shared" si="2"/>
        <v>0.03431230709876543</v>
      </c>
    </row>
    <row r="12" spans="1:10" s="20" customFormat="1" ht="19.5" customHeight="1">
      <c r="A12" s="36">
        <v>119</v>
      </c>
      <c r="B12" s="29">
        <v>6</v>
      </c>
      <c r="C12" s="73" t="s">
        <v>54</v>
      </c>
      <c r="D12" s="35" t="s">
        <v>95</v>
      </c>
      <c r="E12" s="30"/>
      <c r="F12" s="31">
        <v>0.03295138888888889</v>
      </c>
      <c r="G12" s="59">
        <f t="shared" si="0"/>
        <v>12.139093782929399</v>
      </c>
      <c r="H12" s="19"/>
      <c r="I12" s="61">
        <f t="shared" si="1"/>
        <v>0.003432436342592593</v>
      </c>
      <c r="J12" s="101">
        <f t="shared" si="2"/>
        <v>0.03432436342592593</v>
      </c>
    </row>
    <row r="13" spans="1:10" s="20" customFormat="1" ht="19.5" customHeight="1">
      <c r="A13" s="36">
        <v>177</v>
      </c>
      <c r="B13" s="29">
        <v>7</v>
      </c>
      <c r="C13" s="73" t="s">
        <v>27</v>
      </c>
      <c r="D13" s="35" t="s">
        <v>94</v>
      </c>
      <c r="E13" s="30"/>
      <c r="F13" s="31">
        <v>0.03594907407407407</v>
      </c>
      <c r="G13" s="59">
        <f t="shared" si="0"/>
        <v>11.126851255634257</v>
      </c>
      <c r="H13" s="19"/>
      <c r="I13" s="61">
        <f t="shared" si="1"/>
        <v>0.0037446952160493825</v>
      </c>
      <c r="J13" s="101">
        <f t="shared" si="2"/>
        <v>0.037446952160493825</v>
      </c>
    </row>
    <row r="14" spans="1:10" s="20" customFormat="1" ht="19.5" customHeight="1">
      <c r="A14" s="36">
        <v>210</v>
      </c>
      <c r="B14" s="29">
        <v>8</v>
      </c>
      <c r="C14" s="73" t="s">
        <v>18</v>
      </c>
      <c r="D14" s="35" t="s">
        <v>68</v>
      </c>
      <c r="E14" s="30"/>
      <c r="F14" s="31">
        <v>0.03681712962962963</v>
      </c>
      <c r="G14" s="59">
        <f t="shared" si="0"/>
        <v>10.86450801634706</v>
      </c>
      <c r="H14" s="19"/>
      <c r="I14" s="61">
        <f t="shared" si="1"/>
        <v>0.0038351176697530866</v>
      </c>
      <c r="J14" s="101">
        <f t="shared" si="2"/>
        <v>0.03835117669753087</v>
      </c>
    </row>
    <row r="15" spans="1:10" s="20" customFormat="1" ht="19.5" customHeight="1">
      <c r="A15" s="36">
        <v>227</v>
      </c>
      <c r="B15" s="29">
        <v>9</v>
      </c>
      <c r="C15" s="73" t="s">
        <v>92</v>
      </c>
      <c r="D15" s="35" t="s">
        <v>93</v>
      </c>
      <c r="E15" s="30"/>
      <c r="F15" s="31">
        <v>0.037638888888888895</v>
      </c>
      <c r="G15" s="59">
        <f t="shared" si="0"/>
        <v>10.627306273062729</v>
      </c>
      <c r="H15" s="19"/>
      <c r="I15" s="61">
        <f t="shared" si="1"/>
        <v>0.003920717592592594</v>
      </c>
      <c r="J15" s="101">
        <f t="shared" si="2"/>
        <v>0.03920717592592594</v>
      </c>
    </row>
    <row r="16" spans="1:10" s="20" customFormat="1" ht="19.5" customHeight="1">
      <c r="A16" s="36">
        <v>222</v>
      </c>
      <c r="B16" s="29">
        <v>10</v>
      </c>
      <c r="C16" s="73" t="s">
        <v>12</v>
      </c>
      <c r="D16" s="35" t="s">
        <v>70</v>
      </c>
      <c r="E16" s="30"/>
      <c r="F16" s="31">
        <v>0.03765046296296296</v>
      </c>
      <c r="G16" s="59">
        <f t="shared" si="0"/>
        <v>10.624039348293882</v>
      </c>
      <c r="H16" s="19"/>
      <c r="I16" s="61">
        <f t="shared" si="1"/>
        <v>0.003921923225308642</v>
      </c>
      <c r="J16" s="101">
        <f t="shared" si="2"/>
        <v>0.03921923225308642</v>
      </c>
    </row>
    <row r="17" spans="1:10" s="20" customFormat="1" ht="19.5" customHeight="1">
      <c r="A17" s="36">
        <v>286</v>
      </c>
      <c r="B17" s="29">
        <v>11</v>
      </c>
      <c r="C17" s="18" t="s">
        <v>36</v>
      </c>
      <c r="D17" s="35" t="s">
        <v>75</v>
      </c>
      <c r="E17" s="30"/>
      <c r="F17" s="31">
        <v>0.04344907407407408</v>
      </c>
      <c r="G17" s="59">
        <f t="shared" si="0"/>
        <v>9.206180074587106</v>
      </c>
      <c r="H17" s="19"/>
      <c r="I17" s="61">
        <f t="shared" si="1"/>
        <v>0.004525945216049383</v>
      </c>
      <c r="J17" s="101">
        <f t="shared" si="2"/>
        <v>0.04525945216049383</v>
      </c>
    </row>
    <row r="18" spans="1:10" s="20" customFormat="1" ht="19.5" customHeight="1">
      <c r="A18" s="36">
        <v>288</v>
      </c>
      <c r="B18" s="29">
        <v>12</v>
      </c>
      <c r="C18" s="73" t="s">
        <v>59</v>
      </c>
      <c r="D18" s="35" t="s">
        <v>74</v>
      </c>
      <c r="E18" s="30"/>
      <c r="F18" s="31">
        <v>0.043576388888888894</v>
      </c>
      <c r="G18" s="59">
        <f t="shared" si="0"/>
        <v>9.179282868525895</v>
      </c>
      <c r="H18" s="19"/>
      <c r="I18" s="61">
        <f t="shared" si="1"/>
        <v>0.004539207175925927</v>
      </c>
      <c r="J18" s="101">
        <f t="shared" si="2"/>
        <v>0.045392071759259266</v>
      </c>
    </row>
    <row r="19" spans="1:10" s="20" customFormat="1" ht="19.5" customHeight="1">
      <c r="A19" s="36">
        <v>287</v>
      </c>
      <c r="B19" s="29">
        <v>13</v>
      </c>
      <c r="C19" s="18" t="s">
        <v>33</v>
      </c>
      <c r="D19" s="35" t="s">
        <v>121</v>
      </c>
      <c r="E19" s="30"/>
      <c r="F19" s="31">
        <v>0.043576388888888894</v>
      </c>
      <c r="G19" s="59">
        <f t="shared" si="0"/>
        <v>9.179282868525895</v>
      </c>
      <c r="H19" s="19"/>
      <c r="I19" s="61">
        <f t="shared" si="1"/>
        <v>0.004539207175925927</v>
      </c>
      <c r="J19" s="101">
        <f t="shared" si="2"/>
        <v>0.045392071759259266</v>
      </c>
    </row>
    <row r="20" spans="1:10" s="20" customFormat="1" ht="19.5" customHeight="1">
      <c r="A20" s="36">
        <v>294</v>
      </c>
      <c r="B20" s="29">
        <v>14</v>
      </c>
      <c r="C20" s="18" t="s">
        <v>34</v>
      </c>
      <c r="D20" s="35" t="s">
        <v>122</v>
      </c>
      <c r="E20" s="30"/>
      <c r="F20" s="31">
        <v>0.044849537037037035</v>
      </c>
      <c r="G20" s="59">
        <f t="shared" si="0"/>
        <v>8.918709677419356</v>
      </c>
      <c r="H20" s="19"/>
      <c r="I20" s="61">
        <f t="shared" si="1"/>
        <v>0.004671826774691358</v>
      </c>
      <c r="J20" s="101">
        <f t="shared" si="2"/>
        <v>0.04671826774691358</v>
      </c>
    </row>
    <row r="21" spans="1:10" s="20" customFormat="1" ht="19.5" customHeight="1">
      <c r="A21" s="36">
        <v>295</v>
      </c>
      <c r="B21" s="29">
        <v>15</v>
      </c>
      <c r="C21" s="18" t="s">
        <v>25</v>
      </c>
      <c r="D21" s="35" t="s">
        <v>84</v>
      </c>
      <c r="E21" s="30"/>
      <c r="F21" s="31">
        <v>0.044849537037037035</v>
      </c>
      <c r="G21" s="59">
        <f t="shared" si="0"/>
        <v>8.918709677419356</v>
      </c>
      <c r="H21" s="19"/>
      <c r="I21" s="61">
        <f t="shared" si="1"/>
        <v>0.004671826774691358</v>
      </c>
      <c r="J21" s="101">
        <f t="shared" si="2"/>
        <v>0.04671826774691358</v>
      </c>
    </row>
    <row r="22" spans="1:10" s="20" customFormat="1" ht="19.5" customHeight="1">
      <c r="A22" s="36">
        <v>298</v>
      </c>
      <c r="B22" s="29">
        <v>16</v>
      </c>
      <c r="C22" s="18" t="s">
        <v>20</v>
      </c>
      <c r="D22" s="35" t="s">
        <v>90</v>
      </c>
      <c r="E22" s="30"/>
      <c r="F22" s="31">
        <v>0.04569444444444445</v>
      </c>
      <c r="G22" s="59">
        <f t="shared" si="0"/>
        <v>8.753799392097264</v>
      </c>
      <c r="H22" s="19"/>
      <c r="I22" s="61">
        <f t="shared" si="1"/>
        <v>0.004759837962962963</v>
      </c>
      <c r="J22" s="101">
        <f t="shared" si="2"/>
        <v>0.04759837962962963</v>
      </c>
    </row>
    <row r="23" spans="1:11" s="20" customFormat="1" ht="19.5" customHeight="1">
      <c r="A23" s="36">
        <v>299</v>
      </c>
      <c r="B23" s="29">
        <v>17</v>
      </c>
      <c r="C23" s="18" t="s">
        <v>13</v>
      </c>
      <c r="D23" s="35" t="s">
        <v>42</v>
      </c>
      <c r="E23" s="30"/>
      <c r="F23" s="31">
        <v>0.04570601851851852</v>
      </c>
      <c r="G23" s="59">
        <f t="shared" si="0"/>
        <v>8.751582679159279</v>
      </c>
      <c r="H23" s="19"/>
      <c r="I23" s="61">
        <f t="shared" si="1"/>
        <v>0.004761043595679013</v>
      </c>
      <c r="J23" s="101">
        <f t="shared" si="2"/>
        <v>0.047610435956790126</v>
      </c>
      <c r="K23" s="72"/>
    </row>
    <row r="24" spans="1:9" s="20" customFormat="1" ht="19.5" customHeight="1">
      <c r="A24" s="316" t="s">
        <v>125</v>
      </c>
      <c r="B24" s="317"/>
      <c r="C24" s="317"/>
      <c r="D24" s="35"/>
      <c r="E24" s="30"/>
      <c r="F24" s="31"/>
      <c r="G24" s="59"/>
      <c r="H24" s="19"/>
      <c r="I24" s="61"/>
    </row>
    <row r="25" spans="1:9" s="20" customFormat="1" ht="19.5" customHeight="1">
      <c r="A25" s="36" t="s">
        <v>123</v>
      </c>
      <c r="B25" s="29"/>
      <c r="C25" s="73" t="s">
        <v>38</v>
      </c>
      <c r="D25" s="35" t="s">
        <v>62</v>
      </c>
      <c r="E25" s="30"/>
      <c r="F25" s="31" t="s">
        <v>100</v>
      </c>
      <c r="G25" s="59" t="e">
        <f>($G$5/F25)/24</f>
        <v>#VALUE!</v>
      </c>
      <c r="H25" s="19"/>
      <c r="I25" s="61" t="e">
        <f>F25/$G$5</f>
        <v>#VALUE!</v>
      </c>
    </row>
    <row r="26" spans="1:9" s="20" customFormat="1" ht="15" customHeight="1">
      <c r="A26" s="36" t="s">
        <v>123</v>
      </c>
      <c r="B26" s="29"/>
      <c r="C26" s="73" t="s">
        <v>11</v>
      </c>
      <c r="D26" s="35" t="s">
        <v>101</v>
      </c>
      <c r="E26" s="73"/>
      <c r="F26" s="31" t="s">
        <v>100</v>
      </c>
      <c r="G26" s="59" t="e">
        <f>($G$5/F26)/24</f>
        <v>#VALUE!</v>
      </c>
      <c r="H26" s="19"/>
      <c r="I26" s="61" t="e">
        <f>F26/$G$5</f>
        <v>#VALUE!</v>
      </c>
    </row>
    <row r="27" spans="1:9" s="28" customFormat="1" ht="27">
      <c r="A27" s="21"/>
      <c r="B27" s="22"/>
      <c r="C27" s="22"/>
      <c r="D27" s="327"/>
      <c r="E27" s="327"/>
      <c r="F27" s="327"/>
      <c r="G27" s="327"/>
      <c r="H27" s="32"/>
      <c r="I27" s="33"/>
    </row>
    <row r="28" spans="1:9" s="28" customFormat="1" ht="15" customHeight="1">
      <c r="A28" s="12"/>
      <c r="B28" s="22"/>
      <c r="C28" s="18"/>
      <c r="D28" s="23"/>
      <c r="E28" s="24"/>
      <c r="F28" s="25" t="s">
        <v>0</v>
      </c>
      <c r="G28" s="84">
        <v>21.0975</v>
      </c>
      <c r="H28" s="314" t="s">
        <v>1</v>
      </c>
      <c r="I28" s="315"/>
    </row>
    <row r="29" spans="1:9" s="28" customFormat="1" ht="15" customHeight="1">
      <c r="A29" s="12"/>
      <c r="B29" s="22"/>
      <c r="C29" s="18"/>
      <c r="D29" s="23"/>
      <c r="E29" s="24"/>
      <c r="F29" s="25"/>
      <c r="G29" s="79"/>
      <c r="H29" s="77"/>
      <c r="I29" s="78"/>
    </row>
    <row r="30" spans="1:10" s="20" customFormat="1" ht="19.5" customHeight="1">
      <c r="A30" s="36">
        <v>130</v>
      </c>
      <c r="B30" s="29">
        <v>18</v>
      </c>
      <c r="C30" s="18" t="s">
        <v>19</v>
      </c>
      <c r="D30" s="35" t="s">
        <v>45</v>
      </c>
      <c r="E30" s="34"/>
      <c r="F30" s="31">
        <v>0.060972222222222226</v>
      </c>
      <c r="G30" s="60">
        <f aca="true" t="shared" si="3" ref="G30:G60">($G$28/F30)/24</f>
        <v>14.41742596810934</v>
      </c>
      <c r="H30" s="19"/>
      <c r="I30" s="61">
        <f aca="true" t="shared" si="4" ref="I30:I60">F30/$G$28</f>
        <v>0.0028900211978775793</v>
      </c>
      <c r="J30" s="20" t="s">
        <v>124</v>
      </c>
    </row>
    <row r="31" spans="1:9" s="20" customFormat="1" ht="19.5" customHeight="1">
      <c r="A31" s="36">
        <v>146</v>
      </c>
      <c r="B31" s="29">
        <v>19</v>
      </c>
      <c r="C31" s="18" t="s">
        <v>32</v>
      </c>
      <c r="D31" s="35" t="s">
        <v>84</v>
      </c>
      <c r="E31" s="30"/>
      <c r="F31" s="31">
        <v>0.06208333333333333</v>
      </c>
      <c r="G31" s="60">
        <f t="shared" si="3"/>
        <v>14.159395973154362</v>
      </c>
      <c r="H31" s="19"/>
      <c r="I31" s="61">
        <f t="shared" si="4"/>
        <v>0.0029426867322352567</v>
      </c>
    </row>
    <row r="32" spans="1:9" s="20" customFormat="1" ht="19.5" customHeight="1">
      <c r="A32" s="36">
        <v>178</v>
      </c>
      <c r="B32" s="29">
        <v>20</v>
      </c>
      <c r="C32" s="18" t="s">
        <v>60</v>
      </c>
      <c r="D32" s="35" t="s">
        <v>63</v>
      </c>
      <c r="E32" s="30"/>
      <c r="F32" s="31">
        <v>0.0634375</v>
      </c>
      <c r="G32" s="60">
        <f t="shared" si="3"/>
        <v>13.85714285714286</v>
      </c>
      <c r="H32" s="19"/>
      <c r="I32" s="61">
        <f t="shared" si="4"/>
        <v>0.0030068728522336767</v>
      </c>
    </row>
    <row r="33" spans="1:9" s="20" customFormat="1" ht="19.5" customHeight="1">
      <c r="A33" s="36">
        <v>221</v>
      </c>
      <c r="B33" s="29">
        <v>21</v>
      </c>
      <c r="C33" s="18" t="s">
        <v>112</v>
      </c>
      <c r="D33" s="35" t="s">
        <v>113</v>
      </c>
      <c r="E33" s="30"/>
      <c r="F33" s="31">
        <v>0.06621527777777779</v>
      </c>
      <c r="G33" s="60">
        <f t="shared" si="3"/>
        <v>13.275825904562138</v>
      </c>
      <c r="H33" s="19"/>
      <c r="I33" s="61">
        <f t="shared" si="4"/>
        <v>0.0031385366881278723</v>
      </c>
    </row>
    <row r="34" spans="1:12" s="20" customFormat="1" ht="19.5" customHeight="1">
      <c r="A34" s="36">
        <v>219</v>
      </c>
      <c r="B34" s="29">
        <v>22</v>
      </c>
      <c r="C34" s="18" t="s">
        <v>115</v>
      </c>
      <c r="D34" s="35" t="s">
        <v>42</v>
      </c>
      <c r="E34" s="30"/>
      <c r="F34" s="31">
        <v>0.06622685185185186</v>
      </c>
      <c r="G34" s="60">
        <f t="shared" si="3"/>
        <v>13.27350576721426</v>
      </c>
      <c r="H34" s="19"/>
      <c r="I34" s="61">
        <f t="shared" si="4"/>
        <v>0.003139085287444098</v>
      </c>
      <c r="L34" s="20" t="s">
        <v>223</v>
      </c>
    </row>
    <row r="35" spans="1:9" s="20" customFormat="1" ht="19.5" customHeight="1">
      <c r="A35" s="36">
        <v>220</v>
      </c>
      <c r="B35" s="29">
        <v>23</v>
      </c>
      <c r="C35" s="18" t="s">
        <v>37</v>
      </c>
      <c r="D35" s="35" t="s">
        <v>86</v>
      </c>
      <c r="E35" s="30"/>
      <c r="F35" s="31">
        <v>0.06623842592592592</v>
      </c>
      <c r="G35" s="60">
        <f t="shared" si="3"/>
        <v>13.271186440677967</v>
      </c>
      <c r="H35" s="19"/>
      <c r="I35" s="61">
        <f t="shared" si="4"/>
        <v>0.0031396338867603233</v>
      </c>
    </row>
    <row r="36" spans="1:9" s="20" customFormat="1" ht="19.5" customHeight="1">
      <c r="A36" s="36">
        <v>222</v>
      </c>
      <c r="B36" s="29">
        <v>24</v>
      </c>
      <c r="C36" s="18" t="s">
        <v>24</v>
      </c>
      <c r="D36" s="35" t="s">
        <v>42</v>
      </c>
      <c r="E36" s="30"/>
      <c r="F36" s="31">
        <v>0.06623842592592592</v>
      </c>
      <c r="G36" s="60">
        <f t="shared" si="3"/>
        <v>13.271186440677967</v>
      </c>
      <c r="H36" s="19"/>
      <c r="I36" s="61">
        <f t="shared" si="4"/>
        <v>0.0031396338867603233</v>
      </c>
    </row>
    <row r="37" spans="1:9" s="20" customFormat="1" ht="19.5" customHeight="1">
      <c r="A37" s="36">
        <v>289</v>
      </c>
      <c r="B37" s="29">
        <v>25</v>
      </c>
      <c r="C37" s="18" t="s">
        <v>18</v>
      </c>
      <c r="D37" s="35" t="s">
        <v>67</v>
      </c>
      <c r="E37" s="30"/>
      <c r="F37" s="31">
        <v>0.06983796296296296</v>
      </c>
      <c r="G37" s="60">
        <f t="shared" si="3"/>
        <v>12.587172688100763</v>
      </c>
      <c r="H37" s="19"/>
      <c r="I37" s="61">
        <f t="shared" si="4"/>
        <v>0.0033102482741065513</v>
      </c>
    </row>
    <row r="38" spans="1:12" s="20" customFormat="1" ht="19.5" customHeight="1">
      <c r="A38" s="36">
        <v>330</v>
      </c>
      <c r="B38" s="29">
        <v>26</v>
      </c>
      <c r="C38" s="18" t="s">
        <v>79</v>
      </c>
      <c r="D38" s="35" t="s">
        <v>88</v>
      </c>
      <c r="E38" s="30"/>
      <c r="F38" s="31">
        <v>0.07144675925925927</v>
      </c>
      <c r="G38" s="60">
        <f t="shared" si="3"/>
        <v>12.303742102705328</v>
      </c>
      <c r="H38" s="19"/>
      <c r="I38" s="61">
        <f t="shared" si="4"/>
        <v>0.0033865035790619394</v>
      </c>
      <c r="L38" s="20" t="s">
        <v>220</v>
      </c>
    </row>
    <row r="39" spans="1:12" s="20" customFormat="1" ht="19.5" customHeight="1">
      <c r="A39" s="36">
        <v>336</v>
      </c>
      <c r="B39" s="29">
        <v>27</v>
      </c>
      <c r="C39" s="18" t="s">
        <v>23</v>
      </c>
      <c r="D39" s="35" t="s">
        <v>110</v>
      </c>
      <c r="E39" s="30"/>
      <c r="F39" s="31">
        <v>0.07157407407407408</v>
      </c>
      <c r="G39" s="60">
        <f t="shared" si="3"/>
        <v>12.28185640362225</v>
      </c>
      <c r="H39" s="19"/>
      <c r="I39" s="61">
        <f t="shared" si="4"/>
        <v>0.0033925381715404234</v>
      </c>
      <c r="L39" s="20" t="s">
        <v>221</v>
      </c>
    </row>
    <row r="40" spans="1:12" s="20" customFormat="1" ht="19.5" customHeight="1">
      <c r="A40" s="36">
        <v>339</v>
      </c>
      <c r="B40" s="29">
        <v>28</v>
      </c>
      <c r="C40" s="18" t="s">
        <v>117</v>
      </c>
      <c r="D40" s="35" t="s">
        <v>118</v>
      </c>
      <c r="E40" s="30"/>
      <c r="F40" s="31">
        <v>0.07164351851851852</v>
      </c>
      <c r="G40" s="60">
        <f t="shared" si="3"/>
        <v>12.269951534733439</v>
      </c>
      <c r="H40" s="19"/>
      <c r="I40" s="61">
        <f t="shared" si="4"/>
        <v>0.003395829767437778</v>
      </c>
      <c r="L40" s="20" t="s">
        <v>221</v>
      </c>
    </row>
    <row r="41" spans="1:9" s="20" customFormat="1" ht="19.5" customHeight="1">
      <c r="A41" s="36">
        <v>361</v>
      </c>
      <c r="B41" s="29">
        <v>29</v>
      </c>
      <c r="C41" s="18" t="s">
        <v>17</v>
      </c>
      <c r="D41" s="35" t="s">
        <v>46</v>
      </c>
      <c r="E41" s="30"/>
      <c r="F41" s="31">
        <v>0.0724074074074074</v>
      </c>
      <c r="G41" s="60">
        <f t="shared" si="3"/>
        <v>12.140505115089516</v>
      </c>
      <c r="H41" s="19"/>
      <c r="I41" s="61">
        <f t="shared" si="4"/>
        <v>0.0034320373223086812</v>
      </c>
    </row>
    <row r="42" spans="1:9" s="20" customFormat="1" ht="19.5" customHeight="1">
      <c r="A42" s="36">
        <v>388</v>
      </c>
      <c r="B42" s="29">
        <v>30</v>
      </c>
      <c r="C42" s="18" t="s">
        <v>10</v>
      </c>
      <c r="D42" s="35" t="s">
        <v>64</v>
      </c>
      <c r="E42" s="30"/>
      <c r="F42" s="31">
        <v>0.07356481481481482</v>
      </c>
      <c r="G42" s="60">
        <f t="shared" si="3"/>
        <v>11.949496538703587</v>
      </c>
      <c r="H42" s="19"/>
      <c r="I42" s="61">
        <f t="shared" si="4"/>
        <v>0.003486897253931263</v>
      </c>
    </row>
    <row r="43" spans="1:9" s="20" customFormat="1" ht="19.5" customHeight="1">
      <c r="A43" s="36">
        <v>410</v>
      </c>
      <c r="B43" s="29">
        <v>31</v>
      </c>
      <c r="C43" s="18" t="s">
        <v>81</v>
      </c>
      <c r="D43" s="35" t="s">
        <v>82</v>
      </c>
      <c r="E43" s="30"/>
      <c r="F43" s="31">
        <v>0.07483796296296297</v>
      </c>
      <c r="G43" s="60">
        <f t="shared" si="3"/>
        <v>11.746210949582432</v>
      </c>
      <c r="H43" s="19"/>
      <c r="I43" s="61">
        <f t="shared" si="4"/>
        <v>0.003547243178716102</v>
      </c>
    </row>
    <row r="44" spans="1:9" s="20" customFormat="1" ht="19.5" customHeight="1">
      <c r="A44" s="36">
        <v>409</v>
      </c>
      <c r="B44" s="29">
        <v>32</v>
      </c>
      <c r="C44" s="18" t="s">
        <v>22</v>
      </c>
      <c r="D44" s="35" t="s">
        <v>87</v>
      </c>
      <c r="E44" s="30"/>
      <c r="F44" s="31">
        <v>0.07486111111111111</v>
      </c>
      <c r="G44" s="60">
        <f t="shared" si="3"/>
        <v>11.742578849721708</v>
      </c>
      <c r="H44" s="19"/>
      <c r="I44" s="61">
        <f t="shared" si="4"/>
        <v>0.003548340377348554</v>
      </c>
    </row>
    <row r="45" spans="1:12" s="20" customFormat="1" ht="19.5" customHeight="1">
      <c r="A45" s="36">
        <v>422</v>
      </c>
      <c r="B45" s="29">
        <v>33</v>
      </c>
      <c r="C45" s="18" t="s">
        <v>10</v>
      </c>
      <c r="D45" s="35" t="s">
        <v>108</v>
      </c>
      <c r="E45" s="30"/>
      <c r="F45" s="31">
        <v>0.07534722222222222</v>
      </c>
      <c r="G45" s="60">
        <f t="shared" si="3"/>
        <v>11.666820276497695</v>
      </c>
      <c r="H45" s="19"/>
      <c r="I45" s="61">
        <f t="shared" si="4"/>
        <v>0.0035713815486300374</v>
      </c>
      <c r="L45" s="20" t="s">
        <v>221</v>
      </c>
    </row>
    <row r="46" spans="1:9" s="20" customFormat="1" ht="19.5" customHeight="1">
      <c r="A46" s="36">
        <v>423</v>
      </c>
      <c r="B46" s="29">
        <v>34</v>
      </c>
      <c r="C46" s="18" t="s">
        <v>58</v>
      </c>
      <c r="D46" s="35" t="s">
        <v>111</v>
      </c>
      <c r="E46" s="30"/>
      <c r="F46" s="31">
        <v>0.07534722222222222</v>
      </c>
      <c r="G46" s="60">
        <f t="shared" si="3"/>
        <v>11.666820276497695</v>
      </c>
      <c r="H46" s="19"/>
      <c r="I46" s="61">
        <f t="shared" si="4"/>
        <v>0.0035713815486300374</v>
      </c>
    </row>
    <row r="47" spans="1:9" s="20" customFormat="1" ht="19.5" customHeight="1">
      <c r="A47" s="36">
        <v>463</v>
      </c>
      <c r="B47" s="29">
        <v>35</v>
      </c>
      <c r="C47" s="18" t="s">
        <v>61</v>
      </c>
      <c r="D47" s="35" t="s">
        <v>114</v>
      </c>
      <c r="E47" s="30"/>
      <c r="F47" s="31">
        <v>0.07677083333333333</v>
      </c>
      <c r="G47" s="60">
        <f t="shared" si="3"/>
        <v>11.450474898236093</v>
      </c>
      <c r="H47" s="19"/>
      <c r="I47" s="61">
        <f t="shared" si="4"/>
        <v>0.0036388592645258126</v>
      </c>
    </row>
    <row r="48" spans="1:9" s="20" customFormat="1" ht="19.5" customHeight="1">
      <c r="A48" s="36">
        <v>479</v>
      </c>
      <c r="B48" s="29">
        <v>36</v>
      </c>
      <c r="C48" s="18" t="s">
        <v>56</v>
      </c>
      <c r="D48" s="35" t="s">
        <v>73</v>
      </c>
      <c r="E48" s="30"/>
      <c r="F48" s="31">
        <v>0.07759259259259259</v>
      </c>
      <c r="G48" s="60">
        <f t="shared" si="3"/>
        <v>11.329206443914082</v>
      </c>
      <c r="H48" s="19"/>
      <c r="I48" s="61">
        <f t="shared" si="4"/>
        <v>0.003677809815977845</v>
      </c>
    </row>
    <row r="49" spans="1:12" s="20" customFormat="1" ht="19.5" customHeight="1">
      <c r="A49" s="36">
        <v>518</v>
      </c>
      <c r="B49" s="29">
        <v>37</v>
      </c>
      <c r="C49" s="18" t="s">
        <v>25</v>
      </c>
      <c r="D49" s="35" t="s">
        <v>109</v>
      </c>
      <c r="E49" s="30"/>
      <c r="F49" s="31">
        <v>0.07989583333333333</v>
      </c>
      <c r="G49" s="60">
        <f t="shared" si="3"/>
        <v>11.002607561929596</v>
      </c>
      <c r="H49" s="19"/>
      <c r="I49" s="61">
        <f t="shared" si="4"/>
        <v>0.0037869810799067817</v>
      </c>
      <c r="L49" s="20" t="s">
        <v>221</v>
      </c>
    </row>
    <row r="50" spans="1:12" s="20" customFormat="1" ht="19.5" customHeight="1">
      <c r="A50" s="36">
        <v>528</v>
      </c>
      <c r="B50" s="29">
        <v>38</v>
      </c>
      <c r="C50" s="18" t="s">
        <v>21</v>
      </c>
      <c r="D50" s="35" t="s">
        <v>65</v>
      </c>
      <c r="E50" s="30"/>
      <c r="F50" s="31">
        <v>0.08165509259259258</v>
      </c>
      <c r="G50" s="60">
        <f t="shared" si="3"/>
        <v>10.765556343019137</v>
      </c>
      <c r="H50" s="19"/>
      <c r="I50" s="61">
        <f t="shared" si="4"/>
        <v>0.003870368175973105</v>
      </c>
      <c r="L50" s="20" t="s">
        <v>222</v>
      </c>
    </row>
    <row r="51" spans="1:9" s="20" customFormat="1" ht="19.5" customHeight="1">
      <c r="A51" s="36">
        <v>529</v>
      </c>
      <c r="B51" s="29">
        <v>39</v>
      </c>
      <c r="C51" s="18" t="s">
        <v>14</v>
      </c>
      <c r="D51" s="35" t="s">
        <v>83</v>
      </c>
      <c r="E51" s="30"/>
      <c r="F51" s="31">
        <v>0.08167824074074075</v>
      </c>
      <c r="G51" s="60">
        <f t="shared" si="3"/>
        <v>10.762505313872751</v>
      </c>
      <c r="H51" s="19"/>
      <c r="I51" s="61">
        <f t="shared" si="4"/>
        <v>0.0038714653746055572</v>
      </c>
    </row>
    <row r="52" spans="1:12" s="20" customFormat="1" ht="19.5" customHeight="1">
      <c r="A52" s="36">
        <v>565</v>
      </c>
      <c r="B52" s="29">
        <v>40</v>
      </c>
      <c r="C52" s="18" t="s">
        <v>103</v>
      </c>
      <c r="D52" s="35" t="s">
        <v>104</v>
      </c>
      <c r="E52" s="30"/>
      <c r="F52" s="31">
        <v>0.08393518518518518</v>
      </c>
      <c r="G52" s="60">
        <f t="shared" si="3"/>
        <v>10.473110865968009</v>
      </c>
      <c r="H52" s="19"/>
      <c r="I52" s="61">
        <f t="shared" si="4"/>
        <v>0.003978442241269591</v>
      </c>
      <c r="L52" s="20" t="s">
        <v>222</v>
      </c>
    </row>
    <row r="53" spans="1:12" s="20" customFormat="1" ht="19.5" customHeight="1">
      <c r="A53" s="36">
        <v>563</v>
      </c>
      <c r="B53" s="29">
        <v>41</v>
      </c>
      <c r="C53" s="18" t="s">
        <v>33</v>
      </c>
      <c r="D53" s="35" t="s">
        <v>105</v>
      </c>
      <c r="E53" s="30"/>
      <c r="F53" s="31">
        <v>0.08393518518518518</v>
      </c>
      <c r="G53" s="60">
        <f t="shared" si="3"/>
        <v>10.473110865968009</v>
      </c>
      <c r="H53" s="19"/>
      <c r="I53" s="61">
        <f t="shared" si="4"/>
        <v>0.003978442241269591</v>
      </c>
      <c r="L53" s="20" t="s">
        <v>222</v>
      </c>
    </row>
    <row r="54" spans="1:12" s="20" customFormat="1" ht="19.5" customHeight="1">
      <c r="A54" s="36">
        <v>593</v>
      </c>
      <c r="B54" s="29">
        <v>42</v>
      </c>
      <c r="C54" s="18" t="s">
        <v>57</v>
      </c>
      <c r="D54" s="35" t="s">
        <v>45</v>
      </c>
      <c r="E54" s="30"/>
      <c r="F54" s="31">
        <v>0.08613425925925926</v>
      </c>
      <c r="G54" s="60">
        <f t="shared" si="3"/>
        <v>10.20572426766998</v>
      </c>
      <c r="H54" s="19"/>
      <c r="I54" s="61">
        <f t="shared" si="4"/>
        <v>0.004082676111352494</v>
      </c>
      <c r="L54" s="20" t="s">
        <v>223</v>
      </c>
    </row>
    <row r="55" spans="1:9" s="20" customFormat="1" ht="19.5" customHeight="1">
      <c r="A55" s="36">
        <v>595</v>
      </c>
      <c r="B55" s="29">
        <v>43</v>
      </c>
      <c r="C55" s="18" t="s">
        <v>31</v>
      </c>
      <c r="D55" s="35" t="s">
        <v>69</v>
      </c>
      <c r="E55" s="30"/>
      <c r="F55" s="31">
        <v>0.08640046296296296</v>
      </c>
      <c r="G55" s="60">
        <f t="shared" si="3"/>
        <v>10.174279973208305</v>
      </c>
      <c r="H55" s="19"/>
      <c r="I55" s="61">
        <f t="shared" si="4"/>
        <v>0.004095293895625688</v>
      </c>
    </row>
    <row r="56" spans="1:12" s="20" customFormat="1" ht="19.5" customHeight="1">
      <c r="A56" s="36">
        <v>610</v>
      </c>
      <c r="B56" s="29">
        <v>44</v>
      </c>
      <c r="C56" s="18" t="s">
        <v>20</v>
      </c>
      <c r="D56" s="35" t="s">
        <v>102</v>
      </c>
      <c r="E56" s="30"/>
      <c r="F56" s="31">
        <v>0.08841435185185186</v>
      </c>
      <c r="G56" s="60">
        <f t="shared" si="3"/>
        <v>9.9425317449928</v>
      </c>
      <c r="H56" s="19"/>
      <c r="I56" s="61">
        <f t="shared" si="4"/>
        <v>0.00419075017664898</v>
      </c>
      <c r="L56" s="20" t="s">
        <v>222</v>
      </c>
    </row>
    <row r="57" spans="1:12" s="20" customFormat="1" ht="19.5" customHeight="1">
      <c r="A57" s="36">
        <v>612</v>
      </c>
      <c r="B57" s="29">
        <v>45</v>
      </c>
      <c r="C57" s="18" t="s">
        <v>53</v>
      </c>
      <c r="D57" s="35" t="s">
        <v>89</v>
      </c>
      <c r="E57" s="30"/>
      <c r="F57" s="31">
        <v>0.08842592592592592</v>
      </c>
      <c r="G57" s="60">
        <f t="shared" si="3"/>
        <v>9.941230366492148</v>
      </c>
      <c r="H57" s="19"/>
      <c r="I57" s="61">
        <f t="shared" si="4"/>
        <v>0.004191298775965206</v>
      </c>
      <c r="L57" s="20" t="s">
        <v>222</v>
      </c>
    </row>
    <row r="58" spans="1:9" s="20" customFormat="1" ht="19.5" customHeight="1">
      <c r="A58" s="36">
        <v>611</v>
      </c>
      <c r="B58" s="29">
        <v>46</v>
      </c>
      <c r="C58" s="18" t="s">
        <v>58</v>
      </c>
      <c r="D58" s="35" t="s">
        <v>116</v>
      </c>
      <c r="E58" s="30"/>
      <c r="F58" s="31">
        <v>0.08842592592592592</v>
      </c>
      <c r="G58" s="60">
        <f t="shared" si="3"/>
        <v>9.941230366492148</v>
      </c>
      <c r="H58" s="19"/>
      <c r="I58" s="61">
        <f t="shared" si="4"/>
        <v>0.004191298775965206</v>
      </c>
    </row>
    <row r="59" spans="1:9" s="20" customFormat="1" ht="19.5" customHeight="1">
      <c r="A59" s="36">
        <v>629</v>
      </c>
      <c r="B59" s="29">
        <v>47</v>
      </c>
      <c r="C59" s="18" t="s">
        <v>16</v>
      </c>
      <c r="D59" s="35" t="s">
        <v>43</v>
      </c>
      <c r="E59" s="30"/>
      <c r="F59" s="31">
        <v>0.0930787037037037</v>
      </c>
      <c r="G59" s="60">
        <f t="shared" si="3"/>
        <v>9.444292464561054</v>
      </c>
      <c r="H59" s="19"/>
      <c r="I59" s="61">
        <f t="shared" si="4"/>
        <v>0.004411835701087982</v>
      </c>
    </row>
    <row r="60" spans="1:9" s="20" customFormat="1" ht="19.5" customHeight="1">
      <c r="A60" s="36">
        <v>645</v>
      </c>
      <c r="B60" s="29">
        <v>48</v>
      </c>
      <c r="C60" s="18" t="s">
        <v>40</v>
      </c>
      <c r="D60" s="35" t="s">
        <v>107</v>
      </c>
      <c r="E60" s="30"/>
      <c r="F60" s="31">
        <v>0.09939814814814814</v>
      </c>
      <c r="G60" s="60">
        <f t="shared" si="3"/>
        <v>8.843851886353052</v>
      </c>
      <c r="H60" s="19"/>
      <c r="I60" s="61">
        <f t="shared" si="4"/>
        <v>0.004711370927747275</v>
      </c>
    </row>
    <row r="61" spans="1:9" s="20" customFormat="1" ht="19.5" customHeight="1">
      <c r="A61" s="331" t="s">
        <v>129</v>
      </c>
      <c r="B61" s="326"/>
      <c r="C61" s="326"/>
      <c r="D61" s="35"/>
      <c r="E61" s="30"/>
      <c r="F61" s="31"/>
      <c r="G61" s="60"/>
      <c r="H61" s="19"/>
      <c r="I61" s="61"/>
    </row>
    <row r="62" spans="1:9" s="20" customFormat="1" ht="19.5" customHeight="1">
      <c r="A62" s="36" t="s">
        <v>123</v>
      </c>
      <c r="B62" s="29"/>
      <c r="C62" s="18" t="s">
        <v>41</v>
      </c>
      <c r="D62" s="35" t="s">
        <v>72</v>
      </c>
      <c r="E62" s="30"/>
      <c r="F62" s="31" t="s">
        <v>100</v>
      </c>
      <c r="G62" s="60" t="e">
        <f aca="true" t="shared" si="5" ref="G62:G67">($G$28/F62)/24</f>
        <v>#VALUE!</v>
      </c>
      <c r="H62" s="19"/>
      <c r="I62" s="61" t="e">
        <f aca="true" t="shared" si="6" ref="I62:I67">F62/$G$28</f>
        <v>#VALUE!</v>
      </c>
    </row>
    <row r="63" spans="1:9" s="20" customFormat="1" ht="19.5" customHeight="1">
      <c r="A63" s="36" t="s">
        <v>123</v>
      </c>
      <c r="B63" s="29"/>
      <c r="C63" s="18" t="s">
        <v>35</v>
      </c>
      <c r="D63" s="35" t="s">
        <v>106</v>
      </c>
      <c r="E63" s="30"/>
      <c r="F63" s="31" t="s">
        <v>100</v>
      </c>
      <c r="G63" s="60" t="e">
        <f t="shared" si="5"/>
        <v>#VALUE!</v>
      </c>
      <c r="H63" s="19"/>
      <c r="I63" s="61" t="e">
        <f t="shared" si="6"/>
        <v>#VALUE!</v>
      </c>
    </row>
    <row r="64" spans="1:9" s="20" customFormat="1" ht="19.5" customHeight="1">
      <c r="A64" s="36" t="s">
        <v>123</v>
      </c>
      <c r="B64" s="29"/>
      <c r="C64" s="18" t="s">
        <v>119</v>
      </c>
      <c r="D64" s="35" t="s">
        <v>120</v>
      </c>
      <c r="E64" s="30"/>
      <c r="F64" s="31" t="s">
        <v>100</v>
      </c>
      <c r="G64" s="60" t="e">
        <f t="shared" si="5"/>
        <v>#VALUE!</v>
      </c>
      <c r="H64" s="19"/>
      <c r="I64" s="61" t="e">
        <f t="shared" si="6"/>
        <v>#VALUE!</v>
      </c>
    </row>
    <row r="65" spans="1:9" s="20" customFormat="1" ht="19.5" customHeight="1">
      <c r="A65" s="36" t="s">
        <v>123</v>
      </c>
      <c r="B65" s="29"/>
      <c r="C65" s="18" t="s">
        <v>50</v>
      </c>
      <c r="D65" s="35" t="s">
        <v>76</v>
      </c>
      <c r="E65" s="30"/>
      <c r="F65" s="31" t="s">
        <v>100</v>
      </c>
      <c r="G65" s="60" t="e">
        <f t="shared" si="5"/>
        <v>#VALUE!</v>
      </c>
      <c r="H65" s="19"/>
      <c r="I65" s="61" t="e">
        <f t="shared" si="6"/>
        <v>#VALUE!</v>
      </c>
    </row>
    <row r="66" spans="1:9" s="20" customFormat="1" ht="19.5" customHeight="1">
      <c r="A66" s="36" t="s">
        <v>123</v>
      </c>
      <c r="B66" s="29"/>
      <c r="C66" s="18" t="s">
        <v>26</v>
      </c>
      <c r="D66" s="35" t="s">
        <v>66</v>
      </c>
      <c r="E66" s="30"/>
      <c r="F66" s="31" t="s">
        <v>100</v>
      </c>
      <c r="G66" s="60" t="e">
        <f t="shared" si="5"/>
        <v>#VALUE!</v>
      </c>
      <c r="H66" s="19"/>
      <c r="I66" s="61" t="e">
        <f t="shared" si="6"/>
        <v>#VALUE!</v>
      </c>
    </row>
    <row r="67" spans="1:9" s="20" customFormat="1" ht="19.5" customHeight="1">
      <c r="A67" s="36" t="s">
        <v>123</v>
      </c>
      <c r="B67" s="29"/>
      <c r="C67" s="18" t="s">
        <v>25</v>
      </c>
      <c r="D67" s="35" t="s">
        <v>74</v>
      </c>
      <c r="E67" s="30"/>
      <c r="F67" s="31" t="s">
        <v>100</v>
      </c>
      <c r="G67" s="60" t="e">
        <f t="shared" si="5"/>
        <v>#VALUE!</v>
      </c>
      <c r="H67" s="19"/>
      <c r="I67" s="61" t="e">
        <f t="shared" si="6"/>
        <v>#VALUE!</v>
      </c>
    </row>
    <row r="68" spans="1:9" s="20" customFormat="1" ht="49.5" customHeight="1">
      <c r="A68" s="366" t="s">
        <v>126</v>
      </c>
      <c r="B68" s="366"/>
      <c r="C68" s="366"/>
      <c r="D68" s="366"/>
      <c r="E68" s="366"/>
      <c r="F68" s="366"/>
      <c r="G68" s="366"/>
      <c r="H68" s="366"/>
      <c r="I68" s="366"/>
    </row>
    <row r="69" spans="1:12" s="4" customFormat="1" ht="13.5" customHeight="1">
      <c r="A69" s="3"/>
      <c r="B69" s="2"/>
      <c r="C69" s="73"/>
      <c r="D69" s="74"/>
      <c r="E69" s="30"/>
      <c r="F69" s="7"/>
      <c r="H69"/>
      <c r="I69" s="1"/>
      <c r="J69" s="13"/>
      <c r="K69"/>
      <c r="L69"/>
    </row>
    <row r="70" spans="1:12" s="4" customFormat="1" ht="13.5" customHeight="1">
      <c r="A70" s="3"/>
      <c r="B70" s="2"/>
      <c r="C70" s="73"/>
      <c r="D70" s="74"/>
      <c r="E70"/>
      <c r="F70" s="7"/>
      <c r="H70"/>
      <c r="I70" s="1"/>
      <c r="J70" s="13"/>
      <c r="K70"/>
      <c r="L70"/>
    </row>
    <row r="71" spans="1:12" s="4" customFormat="1" ht="13.5" customHeight="1">
      <c r="A71" s="3"/>
      <c r="B71" s="2"/>
      <c r="C71" s="73"/>
      <c r="D71" s="74"/>
      <c r="E71"/>
      <c r="F71" s="7"/>
      <c r="H71"/>
      <c r="I71" s="1"/>
      <c r="J71" s="13"/>
      <c r="K71"/>
      <c r="L71"/>
    </row>
    <row r="72" spans="1:12" s="4" customFormat="1" ht="13.5" customHeight="1">
      <c r="A72" s="3"/>
      <c r="B72" s="2"/>
      <c r="C72" s="73"/>
      <c r="D72" s="74"/>
      <c r="E72"/>
      <c r="F72" s="7"/>
      <c r="H72"/>
      <c r="I72" s="1"/>
      <c r="J72" s="13"/>
      <c r="K72"/>
      <c r="L72"/>
    </row>
    <row r="73" spans="1:12" s="4" customFormat="1" ht="13.5" customHeight="1">
      <c r="A73" s="3"/>
      <c r="B73" s="2"/>
      <c r="C73" s="73"/>
      <c r="D73" s="74"/>
      <c r="E73"/>
      <c r="F73" s="7"/>
      <c r="H73"/>
      <c r="I73" s="1"/>
      <c r="J73" s="13"/>
      <c r="K73"/>
      <c r="L73"/>
    </row>
    <row r="74" spans="1:12" s="4" customFormat="1" ht="13.5" customHeight="1">
      <c r="A74" s="3"/>
      <c r="B74" s="2"/>
      <c r="C74" s="73"/>
      <c r="D74" s="74"/>
      <c r="E74"/>
      <c r="F74" s="7"/>
      <c r="H74"/>
      <c r="I74" s="1"/>
      <c r="J74" s="13"/>
      <c r="K74"/>
      <c r="L74"/>
    </row>
    <row r="75" spans="1:12" s="4" customFormat="1" ht="13.5" customHeight="1">
      <c r="A75" s="3"/>
      <c r="B75" s="2"/>
      <c r="C75" s="73"/>
      <c r="D75" s="74"/>
      <c r="E75"/>
      <c r="F75" s="7"/>
      <c r="H75"/>
      <c r="I75" s="1"/>
      <c r="J75" s="13"/>
      <c r="K75"/>
      <c r="L75"/>
    </row>
    <row r="76" spans="1:12" s="4" customFormat="1" ht="13.5" customHeight="1">
      <c r="A76" s="3"/>
      <c r="B76" s="2"/>
      <c r="C76" s="73"/>
      <c r="D76" s="74"/>
      <c r="E76"/>
      <c r="F76" s="7"/>
      <c r="H76"/>
      <c r="I76" s="1"/>
      <c r="J76" s="13"/>
      <c r="K76"/>
      <c r="L76"/>
    </row>
    <row r="77" spans="1:12" s="4" customFormat="1" ht="13.5" customHeight="1">
      <c r="A77" s="3"/>
      <c r="B77" s="2"/>
      <c r="C77" s="73"/>
      <c r="D77" s="74"/>
      <c r="E77"/>
      <c r="F77" s="7"/>
      <c r="H77"/>
      <c r="I77" s="1"/>
      <c r="J77" s="13"/>
      <c r="K77"/>
      <c r="L77"/>
    </row>
    <row r="78" spans="1:12" s="4" customFormat="1" ht="13.5" customHeight="1">
      <c r="A78" s="3"/>
      <c r="B78" s="2"/>
      <c r="C78" s="80"/>
      <c r="D78" s="81"/>
      <c r="E78"/>
      <c r="F78" s="7"/>
      <c r="H78"/>
      <c r="I78" s="1"/>
      <c r="J78" s="13"/>
      <c r="K78"/>
      <c r="L78"/>
    </row>
    <row r="79" spans="1:12" s="4" customFormat="1" ht="13.5" customHeight="1">
      <c r="A79" s="3"/>
      <c r="B79" s="2"/>
      <c r="E79"/>
      <c r="F79" s="7"/>
      <c r="H79"/>
      <c r="I79" s="1"/>
      <c r="J79" s="13"/>
      <c r="K79"/>
      <c r="L79"/>
    </row>
    <row r="80" spans="1:12" s="4" customFormat="1" ht="13.5" customHeight="1">
      <c r="A80" s="3"/>
      <c r="B80" s="2"/>
      <c r="C80" s="80"/>
      <c r="D80" s="81"/>
      <c r="E80"/>
      <c r="F80" s="7"/>
      <c r="H80"/>
      <c r="I80" s="1"/>
      <c r="J80" s="13"/>
      <c r="K80"/>
      <c r="L80"/>
    </row>
    <row r="81" spans="1:12" s="4" customFormat="1" ht="13.5" customHeight="1">
      <c r="A81" s="3"/>
      <c r="B81" s="2"/>
      <c r="C81" s="73"/>
      <c r="D81" s="74"/>
      <c r="E81"/>
      <c r="F81" s="7"/>
      <c r="H81"/>
      <c r="I81" s="1"/>
      <c r="J81" s="13"/>
      <c r="K81"/>
      <c r="L81"/>
    </row>
    <row r="82" spans="1:12" s="4" customFormat="1" ht="13.5" customHeight="1">
      <c r="A82" s="3"/>
      <c r="B82" s="2"/>
      <c r="C82" s="80"/>
      <c r="D82" s="81"/>
      <c r="E82"/>
      <c r="F82" s="7"/>
      <c r="H82"/>
      <c r="I82" s="1"/>
      <c r="J82" s="13"/>
      <c r="K82"/>
      <c r="L82"/>
    </row>
    <row r="83" spans="1:12" s="4" customFormat="1" ht="13.5" customHeight="1">
      <c r="A83" s="3"/>
      <c r="B83" s="2"/>
      <c r="C83" s="80"/>
      <c r="D83" s="81"/>
      <c r="E83"/>
      <c r="F83" s="7"/>
      <c r="H83"/>
      <c r="I83" s="1"/>
      <c r="J83" s="13"/>
      <c r="K83"/>
      <c r="L83"/>
    </row>
    <row r="84" spans="1:12" s="4" customFormat="1" ht="13.5" customHeight="1">
      <c r="A84" s="3"/>
      <c r="B84" s="2"/>
      <c r="C84" s="73"/>
      <c r="D84" s="74"/>
      <c r="E84"/>
      <c r="F84" s="7"/>
      <c r="H84"/>
      <c r="I84" s="1"/>
      <c r="J84" s="13"/>
      <c r="K84"/>
      <c r="L84"/>
    </row>
    <row r="85" spans="1:12" s="4" customFormat="1" ht="13.5" customHeight="1">
      <c r="A85" s="3"/>
      <c r="B85" s="2"/>
      <c r="C85" s="73"/>
      <c r="D85" s="74"/>
      <c r="E85"/>
      <c r="F85" s="7"/>
      <c r="H85"/>
      <c r="I85" s="1"/>
      <c r="J85" s="13"/>
      <c r="K85"/>
      <c r="L85"/>
    </row>
    <row r="86" spans="1:12" s="4" customFormat="1" ht="13.5" customHeight="1">
      <c r="A86" s="3"/>
      <c r="B86" s="2"/>
      <c r="C86" s="73"/>
      <c r="D86" s="74"/>
      <c r="E86"/>
      <c r="F86" s="7"/>
      <c r="H86"/>
      <c r="I86" s="1"/>
      <c r="J86" s="13"/>
      <c r="K86"/>
      <c r="L86"/>
    </row>
    <row r="87" spans="3:4" ht="13.5" customHeight="1">
      <c r="C87" s="73"/>
      <c r="D87" s="74"/>
    </row>
    <row r="88" spans="3:4" ht="13.5" customHeight="1">
      <c r="C88" s="73"/>
      <c r="D88" s="74"/>
    </row>
    <row r="93" spans="3:4" ht="13.5" customHeight="1">
      <c r="C93" s="73"/>
      <c r="D93" s="74"/>
    </row>
  </sheetData>
  <sheetProtection/>
  <mergeCells count="9">
    <mergeCell ref="L7:M8"/>
    <mergeCell ref="A61:C61"/>
    <mergeCell ref="A68:I68"/>
    <mergeCell ref="A1:I1"/>
    <mergeCell ref="A2:I2"/>
    <mergeCell ref="H5:I5"/>
    <mergeCell ref="A24:C24"/>
    <mergeCell ref="D27:G27"/>
    <mergeCell ref="H28:I28"/>
  </mergeCells>
  <printOptions gridLines="1"/>
  <pageMargins left="0.15748031496062992" right="0.1968503937007874" top="0.984251968503937" bottom="0.984251968503937" header="0.5118110236220472" footer="0.5118110236220472"/>
  <pageSetup fitToHeight="2" fitToWidth="1"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J41"/>
  <sheetViews>
    <sheetView zoomScale="75" zoomScaleNormal="75" zoomScalePageLayoutView="0" workbookViewId="0" topLeftCell="A1">
      <selection activeCell="A1" sqref="A1:I1"/>
    </sheetView>
  </sheetViews>
  <sheetFormatPr defaultColWidth="7.8515625" defaultRowHeight="13.5" customHeight="1"/>
  <cols>
    <col min="1" max="1" width="14.28125" style="3" customWidth="1"/>
    <col min="2" max="2" width="4.57421875" style="2" customWidth="1"/>
    <col min="3" max="3" width="24.421875" style="14" customWidth="1"/>
    <col min="4" max="4" width="32.8515625" style="15" bestFit="1" customWidth="1"/>
    <col min="5" max="5" width="2.8515625" style="0" customWidth="1"/>
    <col min="6" max="6" width="17.421875" style="4" bestFit="1" customWidth="1"/>
    <col min="7" max="7" width="14.7109375" style="4" bestFit="1" customWidth="1"/>
    <col min="8" max="8" width="2.7109375" style="0" customWidth="1"/>
    <col min="9" max="9" width="13.421875" style="1" customWidth="1"/>
  </cols>
  <sheetData>
    <row r="1" spans="1:9" s="20" customFormat="1" ht="31.5" customHeight="1">
      <c r="A1" s="318" t="s">
        <v>130</v>
      </c>
      <c r="B1" s="319"/>
      <c r="C1" s="319"/>
      <c r="D1" s="319"/>
      <c r="E1" s="319"/>
      <c r="F1" s="319"/>
      <c r="G1" s="319"/>
      <c r="H1" s="319"/>
      <c r="I1" s="320"/>
    </row>
    <row r="2" spans="1:9" s="20" customFormat="1" ht="27">
      <c r="A2" s="321">
        <v>42078</v>
      </c>
      <c r="B2" s="322"/>
      <c r="C2" s="322"/>
      <c r="D2" s="322"/>
      <c r="E2" s="322"/>
      <c r="F2" s="322"/>
      <c r="G2" s="322"/>
      <c r="H2" s="322"/>
      <c r="I2" s="323"/>
    </row>
    <row r="3" spans="1:9" s="41" customFormat="1" ht="19.5" customHeight="1">
      <c r="A3" s="37" t="s">
        <v>2</v>
      </c>
      <c r="B3" s="38" t="s">
        <v>3</v>
      </c>
      <c r="C3" s="38" t="s">
        <v>4</v>
      </c>
      <c r="D3" s="38" t="s">
        <v>5</v>
      </c>
      <c r="E3" s="39"/>
      <c r="F3" s="39" t="s">
        <v>6</v>
      </c>
      <c r="G3" s="39" t="s">
        <v>7</v>
      </c>
      <c r="H3" s="39"/>
      <c r="I3" s="40" t="s">
        <v>8</v>
      </c>
    </row>
    <row r="4" spans="1:9" s="20" customFormat="1" ht="15" customHeight="1">
      <c r="A4" s="16"/>
      <c r="B4" s="10"/>
      <c r="C4" s="10"/>
      <c r="D4" s="10"/>
      <c r="E4" s="11"/>
      <c r="F4" s="11"/>
      <c r="G4" s="39"/>
      <c r="H4" s="11"/>
      <c r="I4" s="17"/>
    </row>
    <row r="5" spans="1:9" s="27" customFormat="1" ht="18">
      <c r="A5" s="21"/>
      <c r="B5" s="22"/>
      <c r="C5" s="22"/>
      <c r="D5" s="23"/>
      <c r="E5" s="24"/>
      <c r="F5" s="25" t="s">
        <v>0</v>
      </c>
      <c r="G5" s="26">
        <v>10</v>
      </c>
      <c r="H5" s="314" t="s">
        <v>1</v>
      </c>
      <c r="I5" s="315"/>
    </row>
    <row r="6" spans="1:9" s="28" customFormat="1" ht="15" customHeight="1">
      <c r="A6" s="21"/>
      <c r="B6" s="22"/>
      <c r="C6" s="22"/>
      <c r="D6" s="23"/>
      <c r="E6" s="24"/>
      <c r="F6" s="24"/>
      <c r="G6" s="24"/>
      <c r="H6" s="24"/>
      <c r="I6" s="17"/>
    </row>
    <row r="7" spans="1:10" s="20" customFormat="1" ht="19.5" customHeight="1">
      <c r="A7" s="36">
        <v>3</v>
      </c>
      <c r="B7" s="29">
        <v>1</v>
      </c>
      <c r="C7" s="76" t="s">
        <v>133</v>
      </c>
      <c r="D7" s="35" t="s">
        <v>134</v>
      </c>
      <c r="E7" s="30"/>
      <c r="F7" s="31">
        <v>0.024537037037037038</v>
      </c>
      <c r="G7" s="59">
        <f>($G$5/F7)/24</f>
        <v>16.9811320754717</v>
      </c>
      <c r="H7" s="19"/>
      <c r="I7" s="61">
        <f>F7/$G$5</f>
        <v>0.0024537037037037036</v>
      </c>
      <c r="J7" s="20" t="s">
        <v>137</v>
      </c>
    </row>
    <row r="8" spans="1:10" s="20" customFormat="1" ht="19.5" customHeight="1">
      <c r="A8" s="36">
        <v>4</v>
      </c>
      <c r="B8" s="29">
        <v>2</v>
      </c>
      <c r="C8" s="76" t="s">
        <v>51</v>
      </c>
      <c r="D8" s="35" t="s">
        <v>132</v>
      </c>
      <c r="E8" s="30"/>
      <c r="F8" s="31">
        <v>0.02466435185185185</v>
      </c>
      <c r="G8" s="59">
        <f>($G$5/F8)/24</f>
        <v>16.89347724073205</v>
      </c>
      <c r="H8" s="19"/>
      <c r="I8" s="61">
        <f>F8/$G$5</f>
        <v>0.0024664351851851852</v>
      </c>
      <c r="J8" s="20" t="s">
        <v>137</v>
      </c>
    </row>
    <row r="9" spans="1:9" s="20" customFormat="1" ht="19.5" customHeight="1">
      <c r="A9" s="316" t="s">
        <v>135</v>
      </c>
      <c r="B9" s="317"/>
      <c r="C9" s="317"/>
      <c r="D9" s="35"/>
      <c r="E9" s="30"/>
      <c r="F9" s="31"/>
      <c r="G9" s="59"/>
      <c r="H9" s="19"/>
      <c r="I9" s="61"/>
    </row>
    <row r="10" spans="1:9" s="28" customFormat="1" ht="27">
      <c r="A10" s="21"/>
      <c r="B10" s="22"/>
      <c r="C10" s="22"/>
      <c r="D10" s="327"/>
      <c r="E10" s="327"/>
      <c r="F10" s="327"/>
      <c r="G10" s="327"/>
      <c r="H10" s="32"/>
      <c r="I10" s="33"/>
    </row>
    <row r="11" spans="1:9" s="28" customFormat="1" ht="15" customHeight="1">
      <c r="A11" s="12"/>
      <c r="B11" s="22"/>
      <c r="C11" s="18"/>
      <c r="D11" s="23"/>
      <c r="E11" s="24"/>
      <c r="F11" s="25" t="s">
        <v>0</v>
      </c>
      <c r="G11" s="79">
        <v>21.0975</v>
      </c>
      <c r="H11" s="314" t="s">
        <v>1</v>
      </c>
      <c r="I11" s="315"/>
    </row>
    <row r="12" spans="1:9" s="28" customFormat="1" ht="15" customHeight="1">
      <c r="A12" s="12"/>
      <c r="B12" s="22"/>
      <c r="C12" s="18"/>
      <c r="D12" s="23"/>
      <c r="E12" s="24"/>
      <c r="F12" s="25"/>
      <c r="G12" s="79"/>
      <c r="H12" s="77"/>
      <c r="I12" s="78"/>
    </row>
    <row r="13" spans="1:10" s="20" customFormat="1" ht="19.5" customHeight="1">
      <c r="A13" s="36">
        <v>15</v>
      </c>
      <c r="B13" s="29">
        <v>18</v>
      </c>
      <c r="C13" s="18" t="s">
        <v>60</v>
      </c>
      <c r="D13" s="35" t="s">
        <v>131</v>
      </c>
      <c r="E13" s="34"/>
      <c r="F13" s="31">
        <v>0.05195601851851852</v>
      </c>
      <c r="G13" s="60">
        <f>($G$11/F13)/24</f>
        <v>16.919358431721985</v>
      </c>
      <c r="H13" s="19"/>
      <c r="I13" s="61">
        <f>F13/$G$11</f>
        <v>0.002462662330537671</v>
      </c>
      <c r="J13" s="20" t="s">
        <v>224</v>
      </c>
    </row>
    <row r="14" spans="1:10" s="20" customFormat="1" ht="19.5" customHeight="1">
      <c r="A14" s="36">
        <v>16</v>
      </c>
      <c r="B14" s="29">
        <v>19</v>
      </c>
      <c r="C14" s="18" t="s">
        <v>77</v>
      </c>
      <c r="D14" s="35" t="s">
        <v>78</v>
      </c>
      <c r="E14" s="30"/>
      <c r="F14" s="31">
        <v>0.05195601851851852</v>
      </c>
      <c r="G14" s="60">
        <f>($G$11/F14)/24</f>
        <v>16.919358431721985</v>
      </c>
      <c r="H14" s="19"/>
      <c r="I14" s="61">
        <f>F14/$G$11</f>
        <v>0.002462662330537671</v>
      </c>
      <c r="J14" s="20" t="s">
        <v>224</v>
      </c>
    </row>
    <row r="15" spans="1:10" s="20" customFormat="1" ht="19.5" customHeight="1">
      <c r="A15" s="36">
        <v>24</v>
      </c>
      <c r="B15" s="29">
        <v>20</v>
      </c>
      <c r="C15" s="18" t="s">
        <v>80</v>
      </c>
      <c r="D15" s="35" t="s">
        <v>71</v>
      </c>
      <c r="E15" s="30"/>
      <c r="F15" s="31">
        <v>0.05538194444444444</v>
      </c>
      <c r="G15" s="60">
        <f>($G$11/F15)/24</f>
        <v>15.872727272727273</v>
      </c>
      <c r="H15" s="19"/>
      <c r="I15" s="61">
        <f>F15/$G$11</f>
        <v>0.0026250477281405116</v>
      </c>
      <c r="J15" s="20" t="s">
        <v>224</v>
      </c>
    </row>
    <row r="16" spans="1:9" s="20" customFormat="1" ht="19.5" customHeight="1">
      <c r="A16" s="36">
        <v>25</v>
      </c>
      <c r="B16" s="29">
        <v>21</v>
      </c>
      <c r="C16" s="18" t="s">
        <v>9</v>
      </c>
      <c r="D16" s="35" t="s">
        <v>71</v>
      </c>
      <c r="E16" s="30"/>
      <c r="F16" s="31">
        <v>0.05547453703703704</v>
      </c>
      <c r="G16" s="60">
        <f>($G$11/F16)/24</f>
        <v>15.846234091383266</v>
      </c>
      <c r="H16" s="19"/>
      <c r="I16" s="61">
        <f>F16/$G$11</f>
        <v>0.0026294365226703182</v>
      </c>
    </row>
    <row r="17" spans="1:9" s="20" customFormat="1" ht="19.5" customHeight="1">
      <c r="A17" s="36">
        <v>49</v>
      </c>
      <c r="B17" s="29">
        <v>22</v>
      </c>
      <c r="C17" s="18" t="s">
        <v>52</v>
      </c>
      <c r="D17" s="35" t="s">
        <v>73</v>
      </c>
      <c r="E17" s="30"/>
      <c r="F17" s="31">
        <v>0.06577546296296297</v>
      </c>
      <c r="G17" s="60">
        <f>($G$11/F17)/24</f>
        <v>13.364596163997888</v>
      </c>
      <c r="H17" s="19"/>
      <c r="I17" s="61">
        <f>F17/$G$11</f>
        <v>0.0031176899141112913</v>
      </c>
    </row>
    <row r="18" spans="1:9" s="20" customFormat="1" ht="19.5" customHeight="1" thickBot="1">
      <c r="A18" s="324" t="s">
        <v>219</v>
      </c>
      <c r="B18" s="325"/>
      <c r="C18" s="325"/>
      <c r="D18" s="67"/>
      <c r="E18" s="68"/>
      <c r="F18" s="69"/>
      <c r="G18" s="70"/>
      <c r="H18" s="71"/>
      <c r="I18" s="65"/>
    </row>
    <row r="19" spans="1:9" s="4" customFormat="1" ht="27">
      <c r="A19" s="364"/>
      <c r="B19" s="364"/>
      <c r="C19" s="364"/>
      <c r="D19" s="364"/>
      <c r="E19" s="364"/>
      <c r="F19" s="364"/>
      <c r="G19" s="364"/>
      <c r="H19" s="364"/>
      <c r="I19" s="364"/>
    </row>
    <row r="20" spans="1:9" s="4" customFormat="1" ht="13.5" customHeight="1">
      <c r="A20" s="85"/>
      <c r="B20" s="22"/>
      <c r="C20" s="18"/>
      <c r="D20" s="23"/>
      <c r="E20" s="24"/>
      <c r="F20" s="25"/>
      <c r="G20" s="79"/>
      <c r="H20" s="314"/>
      <c r="I20" s="314"/>
    </row>
    <row r="21" spans="1:9" s="4" customFormat="1" ht="13.5" customHeight="1">
      <c r="A21" s="85"/>
      <c r="B21" s="22"/>
      <c r="C21" s="18"/>
      <c r="D21" s="23"/>
      <c r="E21" s="24"/>
      <c r="F21" s="25"/>
      <c r="G21" s="79"/>
      <c r="H21" s="77"/>
      <c r="I21" s="77"/>
    </row>
    <row r="22" spans="1:9" s="4" customFormat="1" ht="13.5" customHeight="1">
      <c r="A22" s="86"/>
      <c r="B22" s="29"/>
      <c r="C22" s="18"/>
      <c r="D22" s="35"/>
      <c r="E22" s="34"/>
      <c r="F22" s="31"/>
      <c r="G22" s="60"/>
      <c r="H22" s="19"/>
      <c r="I22" s="75"/>
    </row>
    <row r="23" spans="1:9" s="4" customFormat="1" ht="13.5" customHeight="1">
      <c r="A23" s="86"/>
      <c r="B23" s="29"/>
      <c r="C23" s="18"/>
      <c r="D23" s="35"/>
      <c r="E23" s="30"/>
      <c r="F23" s="31"/>
      <c r="G23" s="60"/>
      <c r="H23" s="19"/>
      <c r="I23" s="75"/>
    </row>
    <row r="24" spans="1:9" s="4" customFormat="1" ht="13.5" customHeight="1">
      <c r="A24" s="86"/>
      <c r="B24" s="29"/>
      <c r="C24" s="18"/>
      <c r="D24" s="35"/>
      <c r="E24" s="30"/>
      <c r="F24" s="31"/>
      <c r="G24" s="60"/>
      <c r="H24" s="19"/>
      <c r="I24" s="75"/>
    </row>
    <row r="25" spans="1:9" s="4" customFormat="1" ht="13.5" customHeight="1">
      <c r="A25" s="87"/>
      <c r="B25" s="66"/>
      <c r="C25" s="76"/>
      <c r="D25" s="88"/>
      <c r="E25" s="62"/>
      <c r="F25" s="63"/>
      <c r="G25" s="64"/>
      <c r="H25" s="62"/>
      <c r="I25" s="89"/>
    </row>
    <row r="26" spans="1:9" s="4" customFormat="1" ht="13.5" customHeight="1">
      <c r="A26" s="3"/>
      <c r="B26" s="2"/>
      <c r="C26" s="73"/>
      <c r="D26" s="74"/>
      <c r="E26"/>
      <c r="F26" s="7"/>
      <c r="H26"/>
      <c r="I26" s="1"/>
    </row>
    <row r="27" spans="1:9" s="4" customFormat="1" ht="13.5" customHeight="1">
      <c r="A27" s="3"/>
      <c r="B27" s="2"/>
      <c r="E27"/>
      <c r="F27" s="7"/>
      <c r="H27"/>
      <c r="I27" s="1"/>
    </row>
    <row r="28" spans="1:9" s="4" customFormat="1" ht="13.5" customHeight="1">
      <c r="A28" s="3"/>
      <c r="B28" s="2"/>
      <c r="C28" s="80"/>
      <c r="D28" s="81"/>
      <c r="E28"/>
      <c r="F28" s="7"/>
      <c r="H28"/>
      <c r="I28" s="1"/>
    </row>
    <row r="29" spans="1:9" s="4" customFormat="1" ht="13.5" customHeight="1">
      <c r="A29" s="3"/>
      <c r="B29" s="2"/>
      <c r="C29" s="73"/>
      <c r="D29" s="74"/>
      <c r="E29"/>
      <c r="F29" s="7"/>
      <c r="H29"/>
      <c r="I29" s="1"/>
    </row>
    <row r="30" spans="1:9" s="4" customFormat="1" ht="13.5" customHeight="1">
      <c r="A30" s="3"/>
      <c r="B30" s="2"/>
      <c r="C30" s="80"/>
      <c r="D30" s="81"/>
      <c r="E30"/>
      <c r="F30" s="7"/>
      <c r="H30"/>
      <c r="I30" s="1"/>
    </row>
    <row r="31" spans="1:9" s="4" customFormat="1" ht="13.5" customHeight="1">
      <c r="A31" s="3"/>
      <c r="B31" s="2"/>
      <c r="C31" s="80"/>
      <c r="D31" s="81"/>
      <c r="E31"/>
      <c r="F31" s="7"/>
      <c r="H31"/>
      <c r="I31" s="1"/>
    </row>
    <row r="32" spans="1:9" s="4" customFormat="1" ht="13.5" customHeight="1">
      <c r="A32" s="3"/>
      <c r="B32" s="2"/>
      <c r="C32" s="73"/>
      <c r="D32" s="74"/>
      <c r="E32"/>
      <c r="F32" s="7"/>
      <c r="H32"/>
      <c r="I32" s="1"/>
    </row>
    <row r="33" spans="1:9" s="4" customFormat="1" ht="13.5" customHeight="1">
      <c r="A33" s="3"/>
      <c r="B33" s="2"/>
      <c r="C33" s="73"/>
      <c r="D33" s="74"/>
      <c r="E33"/>
      <c r="F33" s="7"/>
      <c r="H33"/>
      <c r="I33" s="1"/>
    </row>
    <row r="34" spans="1:9" s="4" customFormat="1" ht="13.5" customHeight="1">
      <c r="A34" s="3"/>
      <c r="B34" s="2"/>
      <c r="C34" s="73"/>
      <c r="D34" s="74"/>
      <c r="E34"/>
      <c r="F34" s="7"/>
      <c r="H34"/>
      <c r="I34" s="1"/>
    </row>
    <row r="35" spans="3:4" ht="13.5" customHeight="1">
      <c r="C35" s="73"/>
      <c r="D35" s="74"/>
    </row>
    <row r="36" spans="3:4" ht="13.5" customHeight="1">
      <c r="C36" s="73"/>
      <c r="D36" s="74"/>
    </row>
    <row r="41" spans="3:4" ht="13.5" customHeight="1">
      <c r="C41" s="73"/>
      <c r="D41" s="74"/>
    </row>
  </sheetData>
  <sheetProtection/>
  <mergeCells count="9">
    <mergeCell ref="H11:I11"/>
    <mergeCell ref="A18:C18"/>
    <mergeCell ref="H20:I20"/>
    <mergeCell ref="A19:I19"/>
    <mergeCell ref="A1:I1"/>
    <mergeCell ref="A2:I2"/>
    <mergeCell ref="H5:I5"/>
    <mergeCell ref="A9:C9"/>
    <mergeCell ref="D10:G10"/>
  </mergeCells>
  <printOptions gridLines="1"/>
  <pageMargins left="0.15748031496062992" right="0.1968503937007874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68"/>
  <sheetViews>
    <sheetView zoomScale="70" zoomScaleNormal="70" zoomScalePageLayoutView="0" workbookViewId="0" topLeftCell="A1">
      <selection activeCell="A1" sqref="A1:I1"/>
    </sheetView>
  </sheetViews>
  <sheetFormatPr defaultColWidth="9.140625" defaultRowHeight="12.75"/>
  <cols>
    <col min="3" max="3" width="28.140625" style="54" bestFit="1" customWidth="1"/>
    <col min="4" max="4" width="25.00390625" style="4" bestFit="1" customWidth="1"/>
    <col min="5" max="5" width="2.7109375" style="0" customWidth="1"/>
    <col min="6" max="6" width="14.57421875" style="0" customWidth="1"/>
    <col min="7" max="7" width="13.7109375" style="0" bestFit="1" customWidth="1"/>
    <col min="8" max="8" width="13.8515625" style="0" bestFit="1" customWidth="1"/>
    <col min="9" max="9" width="12.00390625" style="0" customWidth="1"/>
    <col min="10" max="10" width="7.421875" style="13" bestFit="1" customWidth="1"/>
  </cols>
  <sheetData>
    <row r="1" spans="1:10" ht="28.5">
      <c r="A1" s="367" t="s">
        <v>127</v>
      </c>
      <c r="B1" s="367"/>
      <c r="C1" s="367"/>
      <c r="D1" s="367"/>
      <c r="E1" s="367"/>
      <c r="F1" s="367"/>
      <c r="G1" s="367"/>
      <c r="H1" s="367"/>
      <c r="I1" s="367"/>
      <c r="J1"/>
    </row>
    <row r="2" spans="1:10" ht="28.5">
      <c r="A2" s="368"/>
      <c r="B2" s="369"/>
      <c r="C2" s="369"/>
      <c r="D2" s="369"/>
      <c r="E2" s="369"/>
      <c r="F2" s="369"/>
      <c r="G2" s="369"/>
      <c r="H2" s="369"/>
      <c r="I2" s="370"/>
      <c r="J2"/>
    </row>
    <row r="3" spans="1:10" ht="15.75" customHeight="1">
      <c r="A3" s="90" t="s">
        <v>138</v>
      </c>
      <c r="B3" s="90" t="s">
        <v>139</v>
      </c>
      <c r="C3" s="90" t="s">
        <v>28</v>
      </c>
      <c r="D3" s="90" t="s">
        <v>29</v>
      </c>
      <c r="E3" s="90"/>
      <c r="F3" s="90" t="s">
        <v>39</v>
      </c>
      <c r="G3" s="90" t="s">
        <v>140</v>
      </c>
      <c r="H3" s="90" t="s">
        <v>141</v>
      </c>
      <c r="I3" s="91" t="s">
        <v>142</v>
      </c>
      <c r="J3"/>
    </row>
    <row r="4" spans="1:10" ht="24.75" customHeight="1">
      <c r="A4" s="92">
        <v>1</v>
      </c>
      <c r="B4" s="93">
        <v>81</v>
      </c>
      <c r="C4" s="94" t="s">
        <v>143</v>
      </c>
      <c r="D4" s="99">
        <v>0.01476851851851852</v>
      </c>
      <c r="E4" s="95"/>
      <c r="F4" s="96">
        <f aca="true" t="shared" si="0" ref="F4:F60">D4/$H$4</f>
        <v>0.00246141975308642</v>
      </c>
      <c r="G4" s="97" t="s">
        <v>144</v>
      </c>
      <c r="H4" s="97">
        <v>6</v>
      </c>
      <c r="I4" s="95" t="s">
        <v>145</v>
      </c>
      <c r="J4"/>
    </row>
    <row r="5" spans="1:10" ht="24.75" customHeight="1">
      <c r="A5" s="92">
        <v>2</v>
      </c>
      <c r="B5" s="93">
        <v>15</v>
      </c>
      <c r="C5" s="94" t="s">
        <v>146</v>
      </c>
      <c r="D5" s="99">
        <v>0.015324074074074073</v>
      </c>
      <c r="E5" s="95"/>
      <c r="F5" s="96">
        <f t="shared" si="0"/>
        <v>0.0025540123456790124</v>
      </c>
      <c r="G5" s="97" t="s">
        <v>144</v>
      </c>
      <c r="H5" s="97">
        <v>6</v>
      </c>
      <c r="I5" s="95" t="s">
        <v>30</v>
      </c>
      <c r="J5"/>
    </row>
    <row r="6" spans="1:10" ht="24.75" customHeight="1">
      <c r="A6" s="92">
        <v>3</v>
      </c>
      <c r="B6" s="93">
        <v>76</v>
      </c>
      <c r="C6" s="94" t="s">
        <v>147</v>
      </c>
      <c r="D6" s="99">
        <v>0.015659722222222224</v>
      </c>
      <c r="E6" s="95"/>
      <c r="F6" s="96">
        <f t="shared" si="0"/>
        <v>0.002609953703703704</v>
      </c>
      <c r="G6" s="97" t="s">
        <v>148</v>
      </c>
      <c r="H6" s="97">
        <v>6</v>
      </c>
      <c r="I6" s="95" t="s">
        <v>145</v>
      </c>
      <c r="J6"/>
    </row>
    <row r="7" spans="1:10" ht="24.75" customHeight="1">
      <c r="A7" s="92">
        <v>4</v>
      </c>
      <c r="B7" s="93">
        <v>1</v>
      </c>
      <c r="C7" s="94" t="s">
        <v>149</v>
      </c>
      <c r="D7" s="99">
        <v>0.01570601851851852</v>
      </c>
      <c r="E7" s="95"/>
      <c r="F7" s="96">
        <f t="shared" si="0"/>
        <v>0.0026176697530864196</v>
      </c>
      <c r="G7" s="97" t="s">
        <v>148</v>
      </c>
      <c r="H7" s="97">
        <v>6</v>
      </c>
      <c r="I7" s="95" t="s">
        <v>30</v>
      </c>
      <c r="J7"/>
    </row>
    <row r="8" spans="1:10" ht="24.75" customHeight="1">
      <c r="A8" s="92">
        <v>5</v>
      </c>
      <c r="B8" s="93">
        <v>12</v>
      </c>
      <c r="C8" s="94" t="s">
        <v>150</v>
      </c>
      <c r="D8" s="99">
        <v>0.015752314814814813</v>
      </c>
      <c r="E8" s="95"/>
      <c r="F8" s="96">
        <f t="shared" si="0"/>
        <v>0.0026253858024691355</v>
      </c>
      <c r="G8" s="97" t="s">
        <v>151</v>
      </c>
      <c r="H8" s="97">
        <v>6</v>
      </c>
      <c r="I8" s="95" t="s">
        <v>30</v>
      </c>
      <c r="J8"/>
    </row>
    <row r="9" spans="1:10" ht="24.75" customHeight="1">
      <c r="A9" s="92">
        <v>6</v>
      </c>
      <c r="B9" s="93">
        <v>75</v>
      </c>
      <c r="C9" s="94" t="s">
        <v>152</v>
      </c>
      <c r="D9" s="99">
        <v>0.016006944444444445</v>
      </c>
      <c r="E9" s="95"/>
      <c r="F9" s="96">
        <f t="shared" si="0"/>
        <v>0.002667824074074074</v>
      </c>
      <c r="G9" s="97" t="s">
        <v>148</v>
      </c>
      <c r="H9" s="97">
        <v>6</v>
      </c>
      <c r="I9" s="95" t="s">
        <v>145</v>
      </c>
      <c r="J9"/>
    </row>
    <row r="10" spans="1:10" ht="24.75" customHeight="1">
      <c r="A10" s="92">
        <v>7</v>
      </c>
      <c r="B10" s="93">
        <v>11</v>
      </c>
      <c r="C10" s="94" t="s">
        <v>153</v>
      </c>
      <c r="D10" s="99">
        <v>0.016296296296296295</v>
      </c>
      <c r="E10" s="95"/>
      <c r="F10" s="96">
        <f t="shared" si="0"/>
        <v>0.0027160493827160493</v>
      </c>
      <c r="G10" s="97" t="s">
        <v>148</v>
      </c>
      <c r="H10" s="97">
        <v>6</v>
      </c>
      <c r="I10" s="95" t="s">
        <v>30</v>
      </c>
      <c r="J10"/>
    </row>
    <row r="11" spans="1:10" ht="24.75" customHeight="1">
      <c r="A11" s="92">
        <v>8</v>
      </c>
      <c r="B11" s="93">
        <v>10</v>
      </c>
      <c r="C11" s="94" t="s">
        <v>154</v>
      </c>
      <c r="D11" s="99">
        <v>0.016412037037037037</v>
      </c>
      <c r="E11" s="95"/>
      <c r="F11" s="96">
        <f t="shared" si="0"/>
        <v>0.0027353395061728396</v>
      </c>
      <c r="G11" s="97" t="s">
        <v>144</v>
      </c>
      <c r="H11" s="97">
        <v>6</v>
      </c>
      <c r="I11" s="95" t="s">
        <v>30</v>
      </c>
      <c r="J11"/>
    </row>
    <row r="12" spans="1:10" ht="24.75" customHeight="1">
      <c r="A12" s="92">
        <v>9</v>
      </c>
      <c r="B12" s="93">
        <v>77</v>
      </c>
      <c r="C12" s="94" t="s">
        <v>155</v>
      </c>
      <c r="D12" s="99">
        <v>0.016435185185185188</v>
      </c>
      <c r="E12" s="95"/>
      <c r="F12" s="96">
        <f t="shared" si="0"/>
        <v>0.002739197530864198</v>
      </c>
      <c r="G12" s="97" t="s">
        <v>148</v>
      </c>
      <c r="H12" s="97">
        <v>6</v>
      </c>
      <c r="I12" s="95" t="s">
        <v>145</v>
      </c>
      <c r="J12"/>
    </row>
    <row r="13" spans="1:10" ht="24.75" customHeight="1">
      <c r="A13" s="92">
        <v>10</v>
      </c>
      <c r="B13" s="93">
        <v>69</v>
      </c>
      <c r="C13" s="94" t="s">
        <v>156</v>
      </c>
      <c r="D13" s="99">
        <v>0.016585648148148148</v>
      </c>
      <c r="E13" s="95"/>
      <c r="F13" s="96">
        <f t="shared" si="0"/>
        <v>0.002764274691358025</v>
      </c>
      <c r="G13" s="97" t="s">
        <v>151</v>
      </c>
      <c r="H13" s="97">
        <v>6</v>
      </c>
      <c r="I13" s="95" t="s">
        <v>145</v>
      </c>
      <c r="J13"/>
    </row>
    <row r="14" spans="1:10" ht="24.75" customHeight="1">
      <c r="A14" s="92">
        <v>11</v>
      </c>
      <c r="B14" s="93">
        <v>4</v>
      </c>
      <c r="C14" s="94" t="s">
        <v>157</v>
      </c>
      <c r="D14" s="99">
        <v>0.01699074074074074</v>
      </c>
      <c r="E14" s="95"/>
      <c r="F14" s="96">
        <f t="shared" si="0"/>
        <v>0.00283179012345679</v>
      </c>
      <c r="G14" s="97" t="s">
        <v>148</v>
      </c>
      <c r="H14" s="97">
        <v>6</v>
      </c>
      <c r="I14" s="95" t="s">
        <v>30</v>
      </c>
      <c r="J14"/>
    </row>
    <row r="15" spans="1:10" ht="24.75" customHeight="1">
      <c r="A15" s="92">
        <v>12</v>
      </c>
      <c r="B15" s="93">
        <v>7</v>
      </c>
      <c r="C15" s="94" t="s">
        <v>158</v>
      </c>
      <c r="D15" s="99">
        <v>0.017280092592592593</v>
      </c>
      <c r="E15" s="95"/>
      <c r="F15" s="96">
        <f t="shared" si="0"/>
        <v>0.0028800154320987657</v>
      </c>
      <c r="G15" s="97" t="s">
        <v>144</v>
      </c>
      <c r="H15" s="97">
        <v>6</v>
      </c>
      <c r="I15" s="95" t="s">
        <v>30</v>
      </c>
      <c r="J15"/>
    </row>
    <row r="16" spans="1:10" ht="24.75" customHeight="1">
      <c r="A16" s="92">
        <v>13</v>
      </c>
      <c r="B16" s="93">
        <v>82</v>
      </c>
      <c r="C16" s="94" t="s">
        <v>159</v>
      </c>
      <c r="D16" s="99">
        <v>0.017465277777777777</v>
      </c>
      <c r="E16" s="95"/>
      <c r="F16" s="96">
        <f t="shared" si="0"/>
        <v>0.0029108796296296296</v>
      </c>
      <c r="G16" s="97" t="s">
        <v>144</v>
      </c>
      <c r="H16" s="97">
        <v>6</v>
      </c>
      <c r="I16" s="95" t="s">
        <v>145</v>
      </c>
      <c r="J16"/>
    </row>
    <row r="17" spans="1:10" ht="24.75" customHeight="1">
      <c r="A17" s="92">
        <v>14</v>
      </c>
      <c r="B17" s="93">
        <v>28</v>
      </c>
      <c r="C17" s="94" t="s">
        <v>160</v>
      </c>
      <c r="D17" s="99">
        <v>0.017719907407407406</v>
      </c>
      <c r="E17" s="95"/>
      <c r="F17" s="96">
        <f t="shared" si="0"/>
        <v>0.002953317901234568</v>
      </c>
      <c r="G17" s="97" t="s">
        <v>161</v>
      </c>
      <c r="H17" s="97">
        <v>6</v>
      </c>
      <c r="I17" s="95" t="s">
        <v>30</v>
      </c>
      <c r="J17"/>
    </row>
    <row r="18" spans="1:10" ht="24.75" customHeight="1">
      <c r="A18" s="92">
        <v>15</v>
      </c>
      <c r="B18" s="93">
        <v>5</v>
      </c>
      <c r="C18" s="94" t="s">
        <v>162</v>
      </c>
      <c r="D18" s="99">
        <v>0.017731481481481483</v>
      </c>
      <c r="E18" s="95"/>
      <c r="F18" s="96">
        <f t="shared" si="0"/>
        <v>0.0029552469135802474</v>
      </c>
      <c r="G18" s="97" t="s">
        <v>151</v>
      </c>
      <c r="H18" s="97">
        <v>6</v>
      </c>
      <c r="I18" s="95" t="s">
        <v>30</v>
      </c>
      <c r="J18"/>
    </row>
    <row r="19" spans="1:10" ht="24.75" customHeight="1">
      <c r="A19" s="92">
        <v>16</v>
      </c>
      <c r="B19" s="93">
        <v>71</v>
      </c>
      <c r="C19" s="94" t="s">
        <v>163</v>
      </c>
      <c r="D19" s="99">
        <v>0.017766203703703704</v>
      </c>
      <c r="E19" s="95"/>
      <c r="F19" s="96">
        <f t="shared" si="0"/>
        <v>0.002961033950617284</v>
      </c>
      <c r="G19" s="97" t="s">
        <v>151</v>
      </c>
      <c r="H19" s="97">
        <v>6</v>
      </c>
      <c r="I19" s="95" t="s">
        <v>164</v>
      </c>
      <c r="J19"/>
    </row>
    <row r="20" spans="1:10" ht="24.75" customHeight="1">
      <c r="A20" s="92">
        <v>17</v>
      </c>
      <c r="B20" s="93">
        <v>18</v>
      </c>
      <c r="C20" s="94" t="s">
        <v>165</v>
      </c>
      <c r="D20" s="99">
        <v>0.01810185185185185</v>
      </c>
      <c r="E20" s="95"/>
      <c r="F20" s="96">
        <f t="shared" si="0"/>
        <v>0.003016975308641975</v>
      </c>
      <c r="G20" s="97" t="s">
        <v>166</v>
      </c>
      <c r="H20" s="97">
        <v>6</v>
      </c>
      <c r="I20" s="95" t="s">
        <v>30</v>
      </c>
      <c r="J20"/>
    </row>
    <row r="21" spans="1:10" ht="24.75" customHeight="1">
      <c r="A21" s="92">
        <v>18</v>
      </c>
      <c r="B21" s="93">
        <v>89</v>
      </c>
      <c r="C21" s="94" t="s">
        <v>167</v>
      </c>
      <c r="D21" s="99">
        <v>0.018125</v>
      </c>
      <c r="E21" s="95"/>
      <c r="F21" s="96">
        <f t="shared" si="0"/>
        <v>0.0030208333333333333</v>
      </c>
      <c r="G21" s="97" t="s">
        <v>168</v>
      </c>
      <c r="H21" s="97">
        <v>6</v>
      </c>
      <c r="I21" s="95" t="s">
        <v>169</v>
      </c>
      <c r="J21"/>
    </row>
    <row r="22" spans="1:10" ht="24.75" customHeight="1">
      <c r="A22" s="92">
        <v>19</v>
      </c>
      <c r="B22" s="93">
        <v>8</v>
      </c>
      <c r="C22" s="94" t="s">
        <v>170</v>
      </c>
      <c r="D22" s="99">
        <v>0.01818287037037037</v>
      </c>
      <c r="E22" s="95"/>
      <c r="F22" s="96">
        <f t="shared" si="0"/>
        <v>0.003030478395061728</v>
      </c>
      <c r="G22" s="97" t="s">
        <v>144</v>
      </c>
      <c r="H22" s="97">
        <v>6</v>
      </c>
      <c r="I22" s="95" t="s">
        <v>30</v>
      </c>
      <c r="J22"/>
    </row>
    <row r="23" spans="1:10" ht="24.75" customHeight="1">
      <c r="A23" s="92">
        <v>20</v>
      </c>
      <c r="B23" s="93">
        <v>72</v>
      </c>
      <c r="C23" s="94" t="s">
        <v>171</v>
      </c>
      <c r="D23" s="99">
        <v>0.018217592592592594</v>
      </c>
      <c r="E23" s="95"/>
      <c r="F23" s="96">
        <f t="shared" si="0"/>
        <v>0.003036265432098766</v>
      </c>
      <c r="G23" s="97" t="s">
        <v>151</v>
      </c>
      <c r="H23" s="97">
        <v>6</v>
      </c>
      <c r="I23" s="95" t="s">
        <v>145</v>
      </c>
      <c r="J23"/>
    </row>
    <row r="24" spans="1:10" ht="24.75" customHeight="1">
      <c r="A24" s="92">
        <v>21</v>
      </c>
      <c r="B24" s="93">
        <v>60</v>
      </c>
      <c r="C24" s="94" t="s">
        <v>172</v>
      </c>
      <c r="D24" s="99">
        <v>0.018379629629629628</v>
      </c>
      <c r="E24" s="95"/>
      <c r="F24" s="96">
        <f t="shared" si="0"/>
        <v>0.003063271604938271</v>
      </c>
      <c r="G24" s="97" t="s">
        <v>168</v>
      </c>
      <c r="H24" s="97">
        <v>6</v>
      </c>
      <c r="I24" s="95" t="s">
        <v>173</v>
      </c>
      <c r="J24"/>
    </row>
    <row r="25" spans="1:10" ht="24.75" customHeight="1">
      <c r="A25" s="92">
        <v>22</v>
      </c>
      <c r="B25" s="93">
        <v>74</v>
      </c>
      <c r="C25" s="94" t="s">
        <v>174</v>
      </c>
      <c r="D25" s="99">
        <v>0.018425925925925925</v>
      </c>
      <c r="E25" s="95"/>
      <c r="F25" s="96">
        <f t="shared" si="0"/>
        <v>0.0030709876543209874</v>
      </c>
      <c r="G25" s="97" t="s">
        <v>151</v>
      </c>
      <c r="H25" s="97">
        <v>6</v>
      </c>
      <c r="I25" s="95" t="s">
        <v>145</v>
      </c>
      <c r="J25"/>
    </row>
    <row r="26" spans="1:10" ht="24.75" customHeight="1">
      <c r="A26" s="92">
        <v>23</v>
      </c>
      <c r="B26" s="93">
        <v>91</v>
      </c>
      <c r="C26" s="94" t="s">
        <v>175</v>
      </c>
      <c r="D26" s="99">
        <v>0.0184375</v>
      </c>
      <c r="E26" s="95"/>
      <c r="F26" s="96">
        <f>D26/$H$4</f>
        <v>0.0030729166666666665</v>
      </c>
      <c r="G26" s="97" t="s">
        <v>168</v>
      </c>
      <c r="H26" s="97">
        <v>6</v>
      </c>
      <c r="I26" s="95" t="s">
        <v>30</v>
      </c>
      <c r="J26"/>
    </row>
    <row r="27" spans="1:10" ht="24.75" customHeight="1">
      <c r="A27" s="92">
        <v>24</v>
      </c>
      <c r="B27" s="93">
        <v>2</v>
      </c>
      <c r="C27" s="94" t="s">
        <v>176</v>
      </c>
      <c r="D27" s="99">
        <v>0.018483796296296297</v>
      </c>
      <c r="E27" s="95"/>
      <c r="F27" s="96">
        <f t="shared" si="0"/>
        <v>0.003080632716049383</v>
      </c>
      <c r="G27" s="97" t="s">
        <v>148</v>
      </c>
      <c r="H27" s="97">
        <v>6</v>
      </c>
      <c r="I27" s="95" t="s">
        <v>30</v>
      </c>
      <c r="J27"/>
    </row>
    <row r="28" spans="1:10" ht="24.75" customHeight="1">
      <c r="A28" s="92">
        <v>25</v>
      </c>
      <c r="B28" s="93">
        <v>84</v>
      </c>
      <c r="C28" s="94" t="s">
        <v>177</v>
      </c>
      <c r="D28" s="99">
        <v>0.018726851851851852</v>
      </c>
      <c r="E28" s="95"/>
      <c r="F28" s="96">
        <f t="shared" si="0"/>
        <v>0.003121141975308642</v>
      </c>
      <c r="G28" s="97" t="s">
        <v>144</v>
      </c>
      <c r="H28" s="97">
        <v>6</v>
      </c>
      <c r="I28" s="95" t="s">
        <v>145</v>
      </c>
      <c r="J28"/>
    </row>
    <row r="29" spans="1:10" ht="24.75" customHeight="1">
      <c r="A29" s="92">
        <v>26</v>
      </c>
      <c r="B29" s="93">
        <v>50</v>
      </c>
      <c r="C29" s="94" t="s">
        <v>178</v>
      </c>
      <c r="D29" s="99">
        <v>0.018912037037037036</v>
      </c>
      <c r="E29" s="95"/>
      <c r="F29" s="96">
        <f t="shared" si="0"/>
        <v>0.003152006172839506</v>
      </c>
      <c r="G29" s="97" t="s">
        <v>148</v>
      </c>
      <c r="H29" s="97">
        <v>6</v>
      </c>
      <c r="I29" s="95" t="s">
        <v>173</v>
      </c>
      <c r="J29"/>
    </row>
    <row r="30" spans="1:10" ht="24.75" customHeight="1">
      <c r="A30" s="92">
        <v>27</v>
      </c>
      <c r="B30" s="93">
        <v>13</v>
      </c>
      <c r="C30" s="94" t="s">
        <v>179</v>
      </c>
      <c r="D30" s="99">
        <v>0.019050925925925926</v>
      </c>
      <c r="E30" s="95"/>
      <c r="F30" s="96">
        <f t="shared" si="0"/>
        <v>0.0031751543209876543</v>
      </c>
      <c r="G30" s="97" t="s">
        <v>148</v>
      </c>
      <c r="H30" s="97">
        <v>6</v>
      </c>
      <c r="I30" s="95" t="s">
        <v>30</v>
      </c>
      <c r="J30"/>
    </row>
    <row r="31" spans="1:10" ht="24.75" customHeight="1">
      <c r="A31" s="92">
        <v>28</v>
      </c>
      <c r="B31" s="93">
        <v>6</v>
      </c>
      <c r="C31" s="94" t="s">
        <v>180</v>
      </c>
      <c r="D31" s="99">
        <v>0.019537037037037037</v>
      </c>
      <c r="E31" s="95"/>
      <c r="F31" s="96">
        <f t="shared" si="0"/>
        <v>0.003256172839506173</v>
      </c>
      <c r="G31" s="97" t="s">
        <v>144</v>
      </c>
      <c r="H31" s="97">
        <v>6</v>
      </c>
      <c r="I31" s="95" t="s">
        <v>30</v>
      </c>
      <c r="J31"/>
    </row>
    <row r="32" spans="1:10" ht="24.75" customHeight="1">
      <c r="A32" s="92">
        <v>29</v>
      </c>
      <c r="B32" s="93">
        <v>90</v>
      </c>
      <c r="C32" s="94" t="s">
        <v>181</v>
      </c>
      <c r="D32" s="99">
        <v>0.020069444444444442</v>
      </c>
      <c r="E32" s="95"/>
      <c r="F32" s="96">
        <f t="shared" si="0"/>
        <v>0.003344907407407407</v>
      </c>
      <c r="G32" s="97" t="s">
        <v>168</v>
      </c>
      <c r="H32" s="97">
        <v>6</v>
      </c>
      <c r="I32" s="95" t="s">
        <v>145</v>
      </c>
      <c r="J32"/>
    </row>
    <row r="33" spans="1:10" ht="24.75" customHeight="1">
      <c r="A33" s="92">
        <v>30</v>
      </c>
      <c r="B33" s="93">
        <v>78</v>
      </c>
      <c r="C33" s="94" t="s">
        <v>182</v>
      </c>
      <c r="D33" s="99">
        <v>0.020300925925925927</v>
      </c>
      <c r="E33" s="95"/>
      <c r="F33" s="96">
        <f t="shared" si="0"/>
        <v>0.0033834876543209877</v>
      </c>
      <c r="G33" s="97" t="s">
        <v>148</v>
      </c>
      <c r="H33" s="97">
        <v>6</v>
      </c>
      <c r="I33" s="95" t="s">
        <v>145</v>
      </c>
      <c r="J33"/>
    </row>
    <row r="34" spans="1:10" ht="24.75" customHeight="1">
      <c r="A34" s="92">
        <v>31</v>
      </c>
      <c r="B34" s="93">
        <v>42</v>
      </c>
      <c r="C34" s="94" t="s">
        <v>183</v>
      </c>
      <c r="D34" s="99">
        <v>0.0203125</v>
      </c>
      <c r="E34" s="95"/>
      <c r="F34" s="96">
        <f t="shared" si="0"/>
        <v>0.0033854166666666668</v>
      </c>
      <c r="G34" s="97" t="s">
        <v>144</v>
      </c>
      <c r="H34" s="97">
        <v>6</v>
      </c>
      <c r="I34" s="95" t="s">
        <v>30</v>
      </c>
      <c r="J34"/>
    </row>
    <row r="35" spans="1:10" ht="24.75" customHeight="1">
      <c r="A35" s="92">
        <v>32</v>
      </c>
      <c r="B35" s="93">
        <v>80</v>
      </c>
      <c r="C35" s="94" t="s">
        <v>184</v>
      </c>
      <c r="D35" s="99">
        <v>0.02039351851851852</v>
      </c>
      <c r="E35" s="95"/>
      <c r="F35" s="96">
        <f t="shared" si="0"/>
        <v>0.00339891975308642</v>
      </c>
      <c r="G35" s="97" t="s">
        <v>144</v>
      </c>
      <c r="H35" s="97">
        <v>6</v>
      </c>
      <c r="I35" s="95" t="s">
        <v>145</v>
      </c>
      <c r="J35"/>
    </row>
    <row r="36" spans="1:10" ht="24.75" customHeight="1">
      <c r="A36" s="92">
        <v>33</v>
      </c>
      <c r="B36" s="93">
        <v>64</v>
      </c>
      <c r="C36" s="94" t="s">
        <v>185</v>
      </c>
      <c r="D36" s="99">
        <v>0.02045138888888889</v>
      </c>
      <c r="E36" s="95"/>
      <c r="F36" s="96">
        <f t="shared" si="0"/>
        <v>0.0034085648148148152</v>
      </c>
      <c r="G36" s="97" t="s">
        <v>161</v>
      </c>
      <c r="H36" s="97">
        <v>6</v>
      </c>
      <c r="I36" s="95" t="s">
        <v>173</v>
      </c>
      <c r="J36"/>
    </row>
    <row r="37" spans="1:10" ht="24.75" customHeight="1">
      <c r="A37" s="92">
        <v>34</v>
      </c>
      <c r="B37" s="93">
        <v>25</v>
      </c>
      <c r="C37" s="94" t="s">
        <v>186</v>
      </c>
      <c r="D37" s="99">
        <v>0.02050925925925926</v>
      </c>
      <c r="E37" s="95"/>
      <c r="F37" s="96">
        <f t="shared" si="0"/>
        <v>0.0034182098765432097</v>
      </c>
      <c r="G37" s="97" t="s">
        <v>161</v>
      </c>
      <c r="H37" s="97">
        <v>6</v>
      </c>
      <c r="I37" s="95" t="s">
        <v>30</v>
      </c>
      <c r="J37"/>
    </row>
    <row r="38" spans="1:10" ht="24.75" customHeight="1">
      <c r="A38" s="92">
        <v>35</v>
      </c>
      <c r="B38" s="93">
        <v>96</v>
      </c>
      <c r="C38" s="94" t="s">
        <v>187</v>
      </c>
      <c r="D38" s="99">
        <v>0.020671296296296295</v>
      </c>
      <c r="E38" s="95"/>
      <c r="F38" s="96">
        <f t="shared" si="0"/>
        <v>0.003445216049382716</v>
      </c>
      <c r="G38" s="97" t="s">
        <v>151</v>
      </c>
      <c r="H38" s="97">
        <v>6</v>
      </c>
      <c r="I38" s="95" t="s">
        <v>188</v>
      </c>
      <c r="J38"/>
    </row>
    <row r="39" spans="1:10" ht="24.75" customHeight="1">
      <c r="A39" s="92">
        <v>36</v>
      </c>
      <c r="B39" s="93">
        <v>46</v>
      </c>
      <c r="C39" s="94" t="s">
        <v>189</v>
      </c>
      <c r="D39" s="99">
        <v>0.020879629629629626</v>
      </c>
      <c r="E39" s="95"/>
      <c r="F39" s="96">
        <f t="shared" si="0"/>
        <v>0.003479938271604938</v>
      </c>
      <c r="G39" s="97" t="s">
        <v>161</v>
      </c>
      <c r="H39" s="97">
        <v>6</v>
      </c>
      <c r="I39" s="95" t="s">
        <v>30</v>
      </c>
      <c r="J39"/>
    </row>
    <row r="40" spans="1:10" ht="24.75" customHeight="1">
      <c r="A40" s="92">
        <v>37</v>
      </c>
      <c r="B40" s="93">
        <v>29</v>
      </c>
      <c r="C40" s="94" t="s">
        <v>190</v>
      </c>
      <c r="D40" s="99">
        <v>0.021099537037037038</v>
      </c>
      <c r="E40" s="95"/>
      <c r="F40" s="96">
        <f t="shared" si="0"/>
        <v>0.00351658950617284</v>
      </c>
      <c r="G40" s="97" t="s">
        <v>161</v>
      </c>
      <c r="H40" s="97">
        <v>6</v>
      </c>
      <c r="I40" s="95" t="s">
        <v>30</v>
      </c>
      <c r="J40"/>
    </row>
    <row r="41" spans="1:10" ht="24.75" customHeight="1">
      <c r="A41" s="92">
        <v>38</v>
      </c>
      <c r="B41" s="93">
        <v>9</v>
      </c>
      <c r="C41" s="94" t="s">
        <v>191</v>
      </c>
      <c r="D41" s="99">
        <v>0.021145833333333332</v>
      </c>
      <c r="E41" s="95"/>
      <c r="F41" s="96">
        <f t="shared" si="0"/>
        <v>0.0035243055555555553</v>
      </c>
      <c r="G41" s="97" t="s">
        <v>168</v>
      </c>
      <c r="H41" s="97">
        <v>6</v>
      </c>
      <c r="I41" s="95" t="s">
        <v>30</v>
      </c>
      <c r="J41"/>
    </row>
    <row r="42" spans="1:10" ht="24.75" customHeight="1">
      <c r="A42" s="92">
        <v>39</v>
      </c>
      <c r="B42" s="93">
        <v>56</v>
      </c>
      <c r="C42" s="94" t="s">
        <v>192</v>
      </c>
      <c r="D42" s="99">
        <v>0.021180555555555553</v>
      </c>
      <c r="E42" s="95"/>
      <c r="F42" s="96">
        <f t="shared" si="0"/>
        <v>0.003530092592592592</v>
      </c>
      <c r="G42" s="97" t="s">
        <v>144</v>
      </c>
      <c r="H42" s="97">
        <v>6</v>
      </c>
      <c r="I42" s="95" t="s">
        <v>173</v>
      </c>
      <c r="J42"/>
    </row>
    <row r="43" spans="1:10" ht="24.75" customHeight="1">
      <c r="A43" s="92">
        <v>40</v>
      </c>
      <c r="B43" s="93">
        <v>57</v>
      </c>
      <c r="C43" s="94" t="s">
        <v>193</v>
      </c>
      <c r="D43" s="99">
        <v>0.021400462962962965</v>
      </c>
      <c r="E43" s="95"/>
      <c r="F43" s="96">
        <f t="shared" si="0"/>
        <v>0.003566743827160494</v>
      </c>
      <c r="G43" s="97" t="s">
        <v>161</v>
      </c>
      <c r="H43" s="97">
        <v>6</v>
      </c>
      <c r="I43" s="95" t="s">
        <v>173</v>
      </c>
      <c r="J43"/>
    </row>
    <row r="44" spans="1:10" ht="24.75" customHeight="1">
      <c r="A44" s="92">
        <v>41</v>
      </c>
      <c r="B44" s="93">
        <v>17</v>
      </c>
      <c r="C44" s="94" t="s">
        <v>194</v>
      </c>
      <c r="D44" s="99">
        <v>0.02225694444444444</v>
      </c>
      <c r="E44" s="95"/>
      <c r="F44" s="96">
        <f t="shared" si="0"/>
        <v>0.00370949074074074</v>
      </c>
      <c r="G44" s="97" t="s">
        <v>168</v>
      </c>
      <c r="H44" s="97">
        <v>6</v>
      </c>
      <c r="I44" s="95" t="s">
        <v>30</v>
      </c>
      <c r="J44"/>
    </row>
    <row r="45" spans="1:10" ht="24.75" customHeight="1">
      <c r="A45" s="92">
        <v>42</v>
      </c>
      <c r="B45" s="93">
        <v>55</v>
      </c>
      <c r="C45" s="94" t="s">
        <v>195</v>
      </c>
      <c r="D45" s="99">
        <v>0.022303240740740738</v>
      </c>
      <c r="E45" s="95"/>
      <c r="F45" s="96">
        <f t="shared" si="0"/>
        <v>0.0037172067901234565</v>
      </c>
      <c r="G45" s="97" t="s">
        <v>144</v>
      </c>
      <c r="H45" s="97">
        <v>6</v>
      </c>
      <c r="I45" s="95" t="s">
        <v>173</v>
      </c>
      <c r="J45"/>
    </row>
    <row r="46" spans="1:10" ht="24.75" customHeight="1">
      <c r="A46" s="92">
        <v>43</v>
      </c>
      <c r="B46" s="93">
        <v>52</v>
      </c>
      <c r="C46" s="94" t="s">
        <v>196</v>
      </c>
      <c r="D46" s="99">
        <v>0.022476851851851855</v>
      </c>
      <c r="E46" s="95"/>
      <c r="F46" s="96">
        <f t="shared" si="0"/>
        <v>0.0037461419753086426</v>
      </c>
      <c r="G46" s="97" t="s">
        <v>161</v>
      </c>
      <c r="H46" s="97">
        <v>6</v>
      </c>
      <c r="I46" s="95" t="s">
        <v>173</v>
      </c>
      <c r="J46"/>
    </row>
    <row r="47" spans="1:10" ht="24.75" customHeight="1">
      <c r="A47" s="92">
        <v>44</v>
      </c>
      <c r="B47" s="93">
        <v>87</v>
      </c>
      <c r="C47" s="94" t="s">
        <v>197</v>
      </c>
      <c r="D47" s="99">
        <v>0.02273148148148148</v>
      </c>
      <c r="E47" s="95"/>
      <c r="F47" s="96">
        <f t="shared" si="0"/>
        <v>0.00378858024691358</v>
      </c>
      <c r="G47" s="97" t="s">
        <v>144</v>
      </c>
      <c r="H47" s="97">
        <v>6</v>
      </c>
      <c r="I47" s="95" t="s">
        <v>145</v>
      </c>
      <c r="J47"/>
    </row>
    <row r="48" spans="1:10" ht="24.75" customHeight="1">
      <c r="A48" s="92">
        <v>45</v>
      </c>
      <c r="B48" s="93">
        <v>54</v>
      </c>
      <c r="C48" s="94" t="s">
        <v>198</v>
      </c>
      <c r="D48" s="99">
        <v>0.024189814814814817</v>
      </c>
      <c r="E48" s="95"/>
      <c r="F48" s="96">
        <f t="shared" si="0"/>
        <v>0.004031635802469136</v>
      </c>
      <c r="G48" s="97" t="s">
        <v>161</v>
      </c>
      <c r="H48" s="97">
        <v>6</v>
      </c>
      <c r="I48" s="95" t="s">
        <v>173</v>
      </c>
      <c r="J48"/>
    </row>
    <row r="49" spans="1:10" ht="24.75" customHeight="1">
      <c r="A49" s="92">
        <v>46</v>
      </c>
      <c r="B49" s="93">
        <v>22</v>
      </c>
      <c r="C49" s="94" t="s">
        <v>199</v>
      </c>
      <c r="D49" s="99">
        <v>0.024201388888888887</v>
      </c>
      <c r="E49" s="95"/>
      <c r="F49" s="96">
        <f t="shared" si="0"/>
        <v>0.0040335648148148145</v>
      </c>
      <c r="G49" s="97" t="s">
        <v>168</v>
      </c>
      <c r="H49" s="97">
        <v>6</v>
      </c>
      <c r="I49" s="95" t="s">
        <v>30</v>
      </c>
      <c r="J49"/>
    </row>
    <row r="50" spans="1:10" ht="24.75" customHeight="1">
      <c r="A50" s="92">
        <v>47</v>
      </c>
      <c r="B50" s="93">
        <v>59</v>
      </c>
      <c r="C50" s="94" t="s">
        <v>200</v>
      </c>
      <c r="D50" s="99">
        <v>0.024212962962962964</v>
      </c>
      <c r="E50" s="95"/>
      <c r="F50" s="96">
        <f t="shared" si="0"/>
        <v>0.004035493827160494</v>
      </c>
      <c r="G50" s="97" t="s">
        <v>168</v>
      </c>
      <c r="H50" s="97">
        <v>6</v>
      </c>
      <c r="I50" s="95" t="s">
        <v>173</v>
      </c>
      <c r="J50"/>
    </row>
    <row r="51" spans="1:10" ht="24.75" customHeight="1">
      <c r="A51" s="92">
        <v>48</v>
      </c>
      <c r="B51" s="93">
        <v>66</v>
      </c>
      <c r="C51" s="94" t="s">
        <v>201</v>
      </c>
      <c r="D51" s="99">
        <v>0.02428240740740741</v>
      </c>
      <c r="E51" s="95"/>
      <c r="F51" s="96">
        <f t="shared" si="0"/>
        <v>0.004047067901234568</v>
      </c>
      <c r="G51" s="97" t="s">
        <v>161</v>
      </c>
      <c r="H51" s="97">
        <v>6</v>
      </c>
      <c r="I51" s="95" t="s">
        <v>173</v>
      </c>
      <c r="J51"/>
    </row>
    <row r="52" spans="1:10" ht="24.75" customHeight="1">
      <c r="A52" s="92">
        <v>49</v>
      </c>
      <c r="B52" s="93">
        <v>24</v>
      </c>
      <c r="C52" s="94" t="s">
        <v>202</v>
      </c>
      <c r="D52" s="99">
        <v>0.024699074074074078</v>
      </c>
      <c r="E52" s="95"/>
      <c r="F52" s="96">
        <f t="shared" si="0"/>
        <v>0.004116512345679013</v>
      </c>
      <c r="G52" s="97" t="s">
        <v>166</v>
      </c>
      <c r="H52" s="97">
        <v>6</v>
      </c>
      <c r="I52" s="95" t="s">
        <v>30</v>
      </c>
      <c r="J52"/>
    </row>
    <row r="53" spans="1:10" ht="24.75" customHeight="1">
      <c r="A53" s="92">
        <v>50</v>
      </c>
      <c r="B53" s="93">
        <v>62</v>
      </c>
      <c r="C53" s="94" t="s">
        <v>203</v>
      </c>
      <c r="D53" s="99">
        <v>0.024699074074074078</v>
      </c>
      <c r="E53" s="95"/>
      <c r="F53" s="96">
        <f t="shared" si="0"/>
        <v>0.004116512345679013</v>
      </c>
      <c r="G53" s="97" t="s">
        <v>161</v>
      </c>
      <c r="H53" s="97">
        <v>6</v>
      </c>
      <c r="I53" s="95" t="s">
        <v>173</v>
      </c>
      <c r="J53"/>
    </row>
    <row r="54" spans="1:10" ht="24.75" customHeight="1">
      <c r="A54" s="92">
        <v>51</v>
      </c>
      <c r="B54" s="93">
        <v>48</v>
      </c>
      <c r="C54" s="94" t="s">
        <v>204</v>
      </c>
      <c r="D54" s="99">
        <v>0.024826388888888887</v>
      </c>
      <c r="E54" s="95"/>
      <c r="F54" s="96">
        <f t="shared" si="0"/>
        <v>0.004137731481481481</v>
      </c>
      <c r="G54" s="97" t="s">
        <v>168</v>
      </c>
      <c r="H54" s="97">
        <v>6</v>
      </c>
      <c r="I54" s="95" t="s">
        <v>205</v>
      </c>
      <c r="J54"/>
    </row>
    <row r="55" spans="1:10" ht="24.75" customHeight="1">
      <c r="A55" s="92">
        <v>52</v>
      </c>
      <c r="B55" s="93">
        <v>53</v>
      </c>
      <c r="C55" s="94" t="s">
        <v>206</v>
      </c>
      <c r="D55" s="99">
        <v>0.025011574074074075</v>
      </c>
      <c r="E55" s="95"/>
      <c r="F55" s="96">
        <f t="shared" si="0"/>
        <v>0.004168595679012346</v>
      </c>
      <c r="G55" s="97" t="s">
        <v>168</v>
      </c>
      <c r="H55" s="97">
        <v>6</v>
      </c>
      <c r="I55" s="95" t="s">
        <v>173</v>
      </c>
      <c r="J55"/>
    </row>
    <row r="56" spans="1:10" ht="24.75" customHeight="1">
      <c r="A56" s="92">
        <v>53</v>
      </c>
      <c r="B56" s="93">
        <v>51</v>
      </c>
      <c r="C56" s="94" t="s">
        <v>207</v>
      </c>
      <c r="D56" s="99">
        <v>0.02513888888888889</v>
      </c>
      <c r="E56" s="95"/>
      <c r="F56" s="96">
        <f t="shared" si="0"/>
        <v>0.0041898148148148155</v>
      </c>
      <c r="G56" s="97" t="s">
        <v>144</v>
      </c>
      <c r="H56" s="97">
        <v>6</v>
      </c>
      <c r="I56" s="95" t="s">
        <v>173</v>
      </c>
      <c r="J56"/>
    </row>
    <row r="57" spans="1:10" ht="24.75" customHeight="1">
      <c r="A57" s="92">
        <v>54</v>
      </c>
      <c r="B57" s="93">
        <v>68</v>
      </c>
      <c r="C57" s="94" t="s">
        <v>208</v>
      </c>
      <c r="D57" s="99">
        <v>0.02515046296296296</v>
      </c>
      <c r="E57" s="95"/>
      <c r="F57" s="96">
        <f t="shared" si="0"/>
        <v>0.004191743827160493</v>
      </c>
      <c r="G57" s="97" t="s">
        <v>161</v>
      </c>
      <c r="H57" s="97">
        <v>6</v>
      </c>
      <c r="I57" s="95" t="s">
        <v>188</v>
      </c>
      <c r="J57"/>
    </row>
    <row r="58" spans="1:10" ht="24.75" customHeight="1">
      <c r="A58" s="92">
        <v>55</v>
      </c>
      <c r="B58" s="93">
        <v>35</v>
      </c>
      <c r="C58" s="94" t="s">
        <v>209</v>
      </c>
      <c r="D58" s="99">
        <v>0.025543981481481483</v>
      </c>
      <c r="E58" s="95"/>
      <c r="F58" s="96">
        <f t="shared" si="0"/>
        <v>0.004257330246913581</v>
      </c>
      <c r="G58" s="97" t="s">
        <v>161</v>
      </c>
      <c r="H58" s="97">
        <v>6</v>
      </c>
      <c r="I58" s="95" t="s">
        <v>30</v>
      </c>
      <c r="J58"/>
    </row>
    <row r="59" spans="1:10" ht="24.75" customHeight="1">
      <c r="A59" s="92">
        <v>56</v>
      </c>
      <c r="B59" s="93">
        <v>30</v>
      </c>
      <c r="C59" s="94" t="s">
        <v>210</v>
      </c>
      <c r="D59" s="99">
        <v>0.02646990740740741</v>
      </c>
      <c r="E59" s="98"/>
      <c r="F59" s="96">
        <f t="shared" si="0"/>
        <v>0.0044116512345679015</v>
      </c>
      <c r="G59" s="97" t="s">
        <v>161</v>
      </c>
      <c r="H59" s="97">
        <v>6</v>
      </c>
      <c r="I59" s="95" t="s">
        <v>30</v>
      </c>
      <c r="J59"/>
    </row>
    <row r="60" spans="1:10" ht="24.75" customHeight="1">
      <c r="A60" s="92">
        <v>57</v>
      </c>
      <c r="B60" s="93">
        <v>36</v>
      </c>
      <c r="C60" s="94" t="s">
        <v>211</v>
      </c>
      <c r="D60" s="99">
        <v>0.026516203703703698</v>
      </c>
      <c r="E60" s="95"/>
      <c r="F60" s="96">
        <f t="shared" si="0"/>
        <v>0.004419367283950616</v>
      </c>
      <c r="G60" s="97" t="s">
        <v>161</v>
      </c>
      <c r="H60" s="97">
        <v>6</v>
      </c>
      <c r="I60" s="95" t="s">
        <v>30</v>
      </c>
      <c r="J60"/>
    </row>
    <row r="61" spans="1:10" ht="24.75" customHeight="1">
      <c r="A61" s="92">
        <v>58</v>
      </c>
      <c r="B61" s="93">
        <v>49</v>
      </c>
      <c r="C61" s="94" t="s">
        <v>212</v>
      </c>
      <c r="D61" s="99">
        <v>0.026631944444444444</v>
      </c>
      <c r="E61" s="95"/>
      <c r="F61" s="96">
        <f>D61/$H$4</f>
        <v>0.004438657407407408</v>
      </c>
      <c r="G61" s="97" t="s">
        <v>213</v>
      </c>
      <c r="H61" s="97">
        <v>6</v>
      </c>
      <c r="I61" s="95" t="s">
        <v>205</v>
      </c>
      <c r="J61"/>
    </row>
    <row r="62" spans="1:10" ht="12.75">
      <c r="A62" s="371"/>
      <c r="B62" s="372"/>
      <c r="C62" s="372"/>
      <c r="D62" s="372"/>
      <c r="E62" s="372"/>
      <c r="F62" s="372"/>
      <c r="G62" s="372"/>
      <c r="H62" s="372"/>
      <c r="I62" s="373"/>
      <c r="J62"/>
    </row>
    <row r="63" spans="1:10" ht="12.75">
      <c r="A63" s="374"/>
      <c r="B63" s="375"/>
      <c r="C63" s="375"/>
      <c r="D63" s="375"/>
      <c r="E63" s="375"/>
      <c r="F63" s="375"/>
      <c r="G63" s="375"/>
      <c r="H63" s="375"/>
      <c r="I63" s="376"/>
      <c r="J63"/>
    </row>
    <row r="64" spans="1:10" ht="12.75">
      <c r="A64" s="377"/>
      <c r="B64" s="378"/>
      <c r="C64" s="378"/>
      <c r="D64" s="378"/>
      <c r="E64" s="378"/>
      <c r="F64" s="378"/>
      <c r="G64" s="378"/>
      <c r="H64" s="378"/>
      <c r="I64" s="379"/>
      <c r="J64"/>
    </row>
    <row r="65" spans="1:10" ht="24.75" customHeight="1">
      <c r="A65" s="92">
        <v>1</v>
      </c>
      <c r="B65" s="93">
        <v>92</v>
      </c>
      <c r="C65" s="94" t="s">
        <v>214</v>
      </c>
      <c r="D65" s="99">
        <v>0.005844907407407407</v>
      </c>
      <c r="E65" s="95"/>
      <c r="F65" s="96">
        <f>D65/$H$65</f>
        <v>0.0029224537037037036</v>
      </c>
      <c r="G65" s="97" t="s">
        <v>218</v>
      </c>
      <c r="H65" s="97">
        <v>2</v>
      </c>
      <c r="I65" s="95" t="s">
        <v>188</v>
      </c>
      <c r="J65"/>
    </row>
    <row r="66" spans="1:10" ht="24.75" customHeight="1">
      <c r="A66" s="92">
        <v>2</v>
      </c>
      <c r="B66" s="93">
        <v>94</v>
      </c>
      <c r="C66" s="94" t="s">
        <v>215</v>
      </c>
      <c r="D66" s="99">
        <v>0.007361111111111111</v>
      </c>
      <c r="E66" s="95"/>
      <c r="F66" s="96">
        <f>D66/$H$65</f>
        <v>0.0036805555555555554</v>
      </c>
      <c r="G66" s="97" t="s">
        <v>161</v>
      </c>
      <c r="H66" s="97">
        <v>2</v>
      </c>
      <c r="I66" s="95" t="s">
        <v>216</v>
      </c>
      <c r="J66"/>
    </row>
    <row r="67" spans="1:10" ht="12.75">
      <c r="A67" s="380"/>
      <c r="B67" s="381"/>
      <c r="C67" s="381"/>
      <c r="D67" s="381"/>
      <c r="E67" s="381"/>
      <c r="F67" s="381"/>
      <c r="G67" s="381"/>
      <c r="H67" s="381"/>
      <c r="I67" s="382"/>
      <c r="J67"/>
    </row>
    <row r="68" spans="1:10" ht="24.75" customHeight="1">
      <c r="A68" s="92">
        <v>1</v>
      </c>
      <c r="B68" s="93">
        <v>95</v>
      </c>
      <c r="C68" s="94" t="s">
        <v>217</v>
      </c>
      <c r="D68" s="99">
        <v>0.017430555555555557</v>
      </c>
      <c r="E68" s="95"/>
      <c r="F68" s="96">
        <f>D68/$H$68</f>
        <v>0.004357638888888889</v>
      </c>
      <c r="G68" s="97" t="s">
        <v>144</v>
      </c>
      <c r="H68" s="97">
        <v>4</v>
      </c>
      <c r="I68" s="95" t="s">
        <v>164</v>
      </c>
      <c r="J68"/>
    </row>
  </sheetData>
  <sheetProtection/>
  <mergeCells count="4">
    <mergeCell ref="A1:I1"/>
    <mergeCell ref="A2:I2"/>
    <mergeCell ref="A62:I64"/>
    <mergeCell ref="A67:I6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8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3" max="3" width="18.00390625" style="54" customWidth="1"/>
    <col min="4" max="4" width="21.421875" style="4" bestFit="1" customWidth="1"/>
    <col min="5" max="5" width="3.140625" style="0" customWidth="1"/>
    <col min="6" max="6" width="19.57421875" style="0" bestFit="1" customWidth="1"/>
    <col min="7" max="7" width="4.28125" style="0" customWidth="1"/>
    <col min="8" max="8" width="13.8515625" style="0" bestFit="1" customWidth="1"/>
    <col min="9" max="9" width="12.00390625" style="0" customWidth="1"/>
  </cols>
  <sheetData>
    <row r="1" spans="1:8" ht="27">
      <c r="A1" s="306" t="s">
        <v>48</v>
      </c>
      <c r="B1" s="306"/>
      <c r="C1" s="306"/>
      <c r="D1" s="306"/>
      <c r="E1" s="306"/>
      <c r="F1" s="306"/>
      <c r="G1" s="306"/>
      <c r="H1" s="306"/>
    </row>
    <row r="2" spans="1:8" ht="27">
      <c r="A2" s="307">
        <v>42030</v>
      </c>
      <c r="B2" s="307"/>
      <c r="C2" s="307"/>
      <c r="D2" s="307"/>
      <c r="E2" s="307"/>
      <c r="F2" s="307"/>
      <c r="G2" s="307"/>
      <c r="H2" s="307"/>
    </row>
    <row r="3" spans="1:10" ht="15">
      <c r="A3" s="37" t="s">
        <v>2</v>
      </c>
      <c r="B3" s="38" t="s">
        <v>3</v>
      </c>
      <c r="C3" s="38" t="s">
        <v>4</v>
      </c>
      <c r="D3" s="38" t="s">
        <v>5</v>
      </c>
      <c r="E3" s="39"/>
      <c r="F3" s="39" t="s">
        <v>6</v>
      </c>
      <c r="H3" s="39" t="s">
        <v>8</v>
      </c>
      <c r="I3" s="383" t="s">
        <v>7</v>
      </c>
      <c r="J3" s="383"/>
    </row>
    <row r="4" spans="1:10" ht="19.5">
      <c r="A4" s="46"/>
      <c r="B4" s="47"/>
      <c r="C4" s="5"/>
      <c r="D4" s="48"/>
      <c r="E4" s="48"/>
      <c r="F4" s="8" t="s">
        <v>0</v>
      </c>
      <c r="G4" s="309" t="s">
        <v>1</v>
      </c>
      <c r="H4" s="309"/>
      <c r="I4" s="43">
        <v>6</v>
      </c>
      <c r="J4" s="9"/>
    </row>
    <row r="5" spans="1:10" ht="19.5">
      <c r="A5" s="46"/>
      <c r="B5" s="51" t="s">
        <v>44</v>
      </c>
      <c r="C5" s="5"/>
      <c r="D5" s="48"/>
      <c r="E5" s="48"/>
      <c r="F5" s="8"/>
      <c r="G5" s="8"/>
      <c r="H5" s="8"/>
      <c r="I5" s="43"/>
      <c r="J5" s="9"/>
    </row>
    <row r="6" spans="1:10" ht="14.25">
      <c r="A6" s="113">
        <v>2</v>
      </c>
      <c r="B6" s="105">
        <v>1</v>
      </c>
      <c r="C6" s="106" t="s">
        <v>237</v>
      </c>
      <c r="D6" s="107" t="s">
        <v>238</v>
      </c>
      <c r="E6" s="108"/>
      <c r="F6" s="114">
        <v>0.015601851851851851</v>
      </c>
      <c r="G6" s="110"/>
      <c r="H6" s="111">
        <f>F6/$I$4</f>
        <v>0.0026003086419753084</v>
      </c>
      <c r="I6" s="45">
        <f>($I$4/F6)/24</f>
        <v>16.023738872403563</v>
      </c>
      <c r="J6" s="42"/>
    </row>
    <row r="7" spans="1:9" ht="14.25">
      <c r="A7" s="115">
        <v>8</v>
      </c>
      <c r="B7" s="105">
        <v>2</v>
      </c>
      <c r="C7" s="106" t="s">
        <v>11</v>
      </c>
      <c r="D7" s="107" t="s">
        <v>239</v>
      </c>
      <c r="E7" s="108"/>
      <c r="F7" s="114">
        <v>0.01709490740740741</v>
      </c>
      <c r="G7" s="110"/>
      <c r="H7" s="111">
        <f aca="true" t="shared" si="0" ref="H7:H19">F7/$I$4</f>
        <v>0.0028491512345679014</v>
      </c>
      <c r="I7" s="45">
        <f aca="true" t="shared" si="1" ref="I7:I18">($I$4/F7)/24</f>
        <v>14.624238320920783</v>
      </c>
    </row>
    <row r="8" spans="1:10" ht="14.25">
      <c r="A8" s="115">
        <v>12</v>
      </c>
      <c r="B8" s="105">
        <v>3</v>
      </c>
      <c r="C8" s="106" t="s">
        <v>240</v>
      </c>
      <c r="D8" s="107" t="s">
        <v>241</v>
      </c>
      <c r="E8" s="108"/>
      <c r="F8" s="114">
        <v>0.01761574074074074</v>
      </c>
      <c r="G8" s="110"/>
      <c r="H8" s="111">
        <f t="shared" si="0"/>
        <v>0.0029359567901234567</v>
      </c>
      <c r="I8" s="45">
        <f t="shared" si="1"/>
        <v>14.19185282522996</v>
      </c>
      <c r="J8" s="42"/>
    </row>
    <row r="9" spans="1:9" ht="14.25">
      <c r="A9" s="115">
        <v>28</v>
      </c>
      <c r="B9" s="105">
        <v>4</v>
      </c>
      <c r="C9" s="106" t="s">
        <v>26</v>
      </c>
      <c r="D9" s="107" t="s">
        <v>66</v>
      </c>
      <c r="E9" s="108"/>
      <c r="F9" s="114">
        <v>0.02101851851851852</v>
      </c>
      <c r="G9" s="110"/>
      <c r="H9" s="111">
        <f t="shared" si="0"/>
        <v>0.0035030864197530868</v>
      </c>
      <c r="I9" s="45">
        <f t="shared" si="1"/>
        <v>11.894273127753303</v>
      </c>
    </row>
    <row r="10" spans="1:10" ht="14.25">
      <c r="A10" s="113">
        <v>34</v>
      </c>
      <c r="B10" s="105">
        <v>5</v>
      </c>
      <c r="C10" s="106" t="s">
        <v>242</v>
      </c>
      <c r="D10" s="107" t="s">
        <v>243</v>
      </c>
      <c r="E10" s="108"/>
      <c r="F10" s="114">
        <v>0.023761574074074074</v>
      </c>
      <c r="G10" s="110"/>
      <c r="H10" s="111">
        <f t="shared" si="0"/>
        <v>0.003960262345679012</v>
      </c>
      <c r="I10" s="45">
        <f t="shared" si="1"/>
        <v>10.521188504627375</v>
      </c>
      <c r="J10" s="42"/>
    </row>
    <row r="11" spans="1:9" ht="14.25">
      <c r="A11" s="115">
        <v>35</v>
      </c>
      <c r="B11" s="105">
        <v>6</v>
      </c>
      <c r="C11" s="106" t="s">
        <v>10</v>
      </c>
      <c r="D11" s="107" t="s">
        <v>244</v>
      </c>
      <c r="E11" s="108"/>
      <c r="F11" s="114">
        <v>0.023796296296296298</v>
      </c>
      <c r="G11" s="110"/>
      <c r="H11" s="111">
        <f t="shared" si="0"/>
        <v>0.00396604938271605</v>
      </c>
      <c r="I11" s="45">
        <f t="shared" si="1"/>
        <v>10.505836575875486</v>
      </c>
    </row>
    <row r="12" spans="1:9" ht="14.25">
      <c r="A12" s="113">
        <v>38</v>
      </c>
      <c r="B12" s="105">
        <v>7</v>
      </c>
      <c r="C12" s="106" t="s">
        <v>10</v>
      </c>
      <c r="D12" s="107" t="s">
        <v>64</v>
      </c>
      <c r="E12" s="108"/>
      <c r="F12" s="114">
        <v>0.02440972222222222</v>
      </c>
      <c r="G12" s="110"/>
      <c r="H12" s="111">
        <f t="shared" si="0"/>
        <v>0.004068287037037037</v>
      </c>
      <c r="I12" s="45">
        <f t="shared" si="1"/>
        <v>10.241820768136558</v>
      </c>
    </row>
    <row r="13" spans="1:9" ht="14.25">
      <c r="A13" s="113">
        <v>39</v>
      </c>
      <c r="B13" s="105">
        <v>8</v>
      </c>
      <c r="C13" s="106" t="s">
        <v>11</v>
      </c>
      <c r="D13" s="107" t="s">
        <v>245</v>
      </c>
      <c r="E13" s="108"/>
      <c r="F13" s="114">
        <v>0.02443287037037037</v>
      </c>
      <c r="G13" s="110"/>
      <c r="H13" s="111">
        <f t="shared" si="0"/>
        <v>0.004072145061728395</v>
      </c>
      <c r="I13" s="45">
        <f t="shared" si="1"/>
        <v>10.232117479867362</v>
      </c>
    </row>
    <row r="14" spans="1:9" ht="14.25">
      <c r="A14" s="113">
        <v>40</v>
      </c>
      <c r="B14" s="105">
        <v>9</v>
      </c>
      <c r="C14" s="106" t="s">
        <v>17</v>
      </c>
      <c r="D14" s="107" t="s">
        <v>46</v>
      </c>
      <c r="E14" s="108"/>
      <c r="F14" s="114">
        <v>0.024444444444444446</v>
      </c>
      <c r="G14" s="110"/>
      <c r="H14" s="111">
        <f t="shared" si="0"/>
        <v>0.004074074074074075</v>
      </c>
      <c r="I14" s="45">
        <f t="shared" si="1"/>
        <v>10.227272727272727</v>
      </c>
    </row>
    <row r="15" spans="1:10" ht="14.25">
      <c r="A15" s="113">
        <v>43</v>
      </c>
      <c r="B15" s="105">
        <v>10</v>
      </c>
      <c r="C15" s="106" t="s">
        <v>246</v>
      </c>
      <c r="D15" s="107" t="s">
        <v>247</v>
      </c>
      <c r="E15" s="108"/>
      <c r="F15" s="114">
        <v>0.02459490740740741</v>
      </c>
      <c r="G15" s="110"/>
      <c r="H15" s="111">
        <f t="shared" si="0"/>
        <v>0.004099151234567901</v>
      </c>
      <c r="I15" s="45">
        <f t="shared" si="1"/>
        <v>10.16470588235294</v>
      </c>
      <c r="J15" s="42"/>
    </row>
    <row r="16" spans="1:9" ht="14.25">
      <c r="A16" s="113">
        <v>44</v>
      </c>
      <c r="B16" s="105">
        <v>11</v>
      </c>
      <c r="C16" s="106" t="s">
        <v>56</v>
      </c>
      <c r="D16" s="107" t="s">
        <v>73</v>
      </c>
      <c r="E16" s="108"/>
      <c r="F16" s="114">
        <v>0.02460648148148148</v>
      </c>
      <c r="G16" s="110"/>
      <c r="H16" s="111">
        <f t="shared" si="0"/>
        <v>0.00410108024691358</v>
      </c>
      <c r="I16" s="45">
        <f t="shared" si="1"/>
        <v>10.159924741298214</v>
      </c>
    </row>
    <row r="17" spans="1:9" ht="14.25">
      <c r="A17" s="115">
        <v>49</v>
      </c>
      <c r="B17" s="105">
        <v>12</v>
      </c>
      <c r="C17" s="106" t="s">
        <v>40</v>
      </c>
      <c r="D17" s="107" t="s">
        <v>107</v>
      </c>
      <c r="E17" s="108"/>
      <c r="F17" s="114">
        <v>0.03070601851851852</v>
      </c>
      <c r="G17" s="110"/>
      <c r="H17" s="111">
        <f t="shared" si="0"/>
        <v>0.0051176697530864205</v>
      </c>
      <c r="I17" s="45">
        <f t="shared" si="1"/>
        <v>8.141726347531096</v>
      </c>
    </row>
    <row r="18" spans="1:9" ht="14.25">
      <c r="A18" s="113">
        <v>50</v>
      </c>
      <c r="B18" s="105">
        <v>13</v>
      </c>
      <c r="C18" s="106" t="s">
        <v>33</v>
      </c>
      <c r="D18" s="107" t="s">
        <v>121</v>
      </c>
      <c r="E18" s="108"/>
      <c r="F18" s="114">
        <v>0.03071759259259259</v>
      </c>
      <c r="G18" s="110"/>
      <c r="H18" s="111">
        <f t="shared" si="0"/>
        <v>0.005119598765432098</v>
      </c>
      <c r="I18" s="45">
        <f t="shared" si="1"/>
        <v>8.138658628485306</v>
      </c>
    </row>
    <row r="19" spans="1:9" ht="14.25">
      <c r="A19" s="113" t="s">
        <v>248</v>
      </c>
      <c r="B19" s="105"/>
      <c r="C19" s="106" t="s">
        <v>13</v>
      </c>
      <c r="D19" s="107" t="s">
        <v>42</v>
      </c>
      <c r="E19" s="108"/>
      <c r="F19" s="114">
        <v>0</v>
      </c>
      <c r="G19" s="110"/>
      <c r="H19" s="111">
        <f t="shared" si="0"/>
        <v>0</v>
      </c>
      <c r="I19" s="112"/>
    </row>
    <row r="20" spans="1:10" ht="14.25">
      <c r="A20" s="116" t="s">
        <v>249</v>
      </c>
      <c r="B20" s="105"/>
      <c r="C20" s="106"/>
      <c r="D20" s="107"/>
      <c r="E20" s="108"/>
      <c r="F20" s="109"/>
      <c r="G20" s="110"/>
      <c r="H20" s="111"/>
      <c r="I20" s="112"/>
      <c r="J20" s="42"/>
    </row>
    <row r="21" spans="1:9" ht="18">
      <c r="A21" s="46"/>
      <c r="B21" s="47"/>
      <c r="C21" s="5"/>
      <c r="D21" s="55"/>
      <c r="E21" s="48"/>
      <c r="F21" s="56"/>
      <c r="G21" s="57"/>
      <c r="H21" s="58"/>
      <c r="I21" s="45"/>
    </row>
    <row r="22" spans="1:9" ht="18">
      <c r="A22" s="6"/>
      <c r="B22" s="47"/>
      <c r="C22" s="5"/>
      <c r="D22" s="55"/>
      <c r="E22" s="48"/>
      <c r="F22" s="104"/>
      <c r="G22" s="57"/>
      <c r="H22" s="58"/>
      <c r="I22" s="45"/>
    </row>
    <row r="23" spans="1:9" ht="18">
      <c r="A23" s="6"/>
      <c r="B23" s="47"/>
      <c r="C23" s="5"/>
      <c r="D23" s="55"/>
      <c r="E23" s="48"/>
      <c r="F23" s="104"/>
      <c r="G23" s="57"/>
      <c r="H23" s="58"/>
      <c r="I23" s="45"/>
    </row>
    <row r="24" spans="1:9" ht="18">
      <c r="A24" s="6"/>
      <c r="B24" s="47"/>
      <c r="C24" s="5"/>
      <c r="D24" s="55"/>
      <c r="E24" s="48"/>
      <c r="F24" s="104"/>
      <c r="G24" s="57"/>
      <c r="H24" s="58"/>
      <c r="I24" s="45"/>
    </row>
    <row r="25" spans="1:9" ht="18">
      <c r="A25" s="6"/>
      <c r="B25" s="47"/>
      <c r="C25" s="5"/>
      <c r="D25" s="55"/>
      <c r="E25" s="48"/>
      <c r="F25" s="56"/>
      <c r="G25" s="57"/>
      <c r="H25" s="58"/>
      <c r="I25" s="45"/>
    </row>
    <row r="26" spans="1:9" ht="18">
      <c r="A26" s="6"/>
      <c r="B26" s="47"/>
      <c r="C26" s="5"/>
      <c r="D26" s="55"/>
      <c r="E26" s="48"/>
      <c r="F26" s="56"/>
      <c r="G26" s="57"/>
      <c r="H26" s="58"/>
      <c r="I26" s="45"/>
    </row>
    <row r="27" spans="2:8" ht="18">
      <c r="B27" s="52"/>
      <c r="C27" s="53"/>
      <c r="D27" s="48"/>
      <c r="E27" s="48"/>
      <c r="F27" s="56"/>
      <c r="G27" s="57"/>
      <c r="H27" s="58"/>
    </row>
    <row r="28" spans="1:8" ht="18">
      <c r="A28" s="46"/>
      <c r="B28" s="47"/>
      <c r="C28" s="5"/>
      <c r="D28" s="48"/>
      <c r="E28" s="48"/>
      <c r="F28" s="49"/>
      <c r="G28" s="44"/>
      <c r="H28" s="50"/>
    </row>
    <row r="29" spans="1:8" ht="18">
      <c r="A29" s="46"/>
      <c r="B29" s="47"/>
      <c r="C29" s="5"/>
      <c r="D29" s="48"/>
      <c r="E29" s="48"/>
      <c r="F29" s="49"/>
      <c r="G29" s="44"/>
      <c r="H29" s="50"/>
    </row>
    <row r="30" spans="1:8" ht="18">
      <c r="A30" s="46"/>
      <c r="B30" s="47"/>
      <c r="C30" s="5"/>
      <c r="D30" s="48"/>
      <c r="E30" s="48"/>
      <c r="F30" s="49"/>
      <c r="G30" s="44"/>
      <c r="H30" s="50"/>
    </row>
    <row r="31" spans="1:8" ht="18">
      <c r="A31" s="46"/>
      <c r="B31" s="47"/>
      <c r="C31" s="5"/>
      <c r="D31" s="48"/>
      <c r="E31" s="48"/>
      <c r="F31" s="49"/>
      <c r="G31" s="44"/>
      <c r="H31" s="50"/>
    </row>
    <row r="32" spans="1:8" ht="18">
      <c r="A32" s="46"/>
      <c r="B32" s="47"/>
      <c r="C32" s="5"/>
      <c r="D32" s="48"/>
      <c r="E32" s="48"/>
      <c r="F32" s="49"/>
      <c r="G32" s="44"/>
      <c r="H32" s="50"/>
    </row>
    <row r="33" spans="1:8" ht="18">
      <c r="A33" s="46"/>
      <c r="B33" s="47"/>
      <c r="C33" s="5"/>
      <c r="D33" s="48"/>
      <c r="E33" s="48"/>
      <c r="F33" s="49"/>
      <c r="G33" s="44"/>
      <c r="H33" s="50"/>
    </row>
    <row r="34" spans="1:8" ht="18">
      <c r="A34" s="46"/>
      <c r="B34" s="47"/>
      <c r="C34" s="5"/>
      <c r="D34" s="48"/>
      <c r="E34" s="48"/>
      <c r="F34" s="49"/>
      <c r="G34" s="44"/>
      <c r="H34" s="50"/>
    </row>
    <row r="35" spans="1:8" ht="18">
      <c r="A35" s="46"/>
      <c r="B35" s="47"/>
      <c r="C35" s="5"/>
      <c r="D35" s="48"/>
      <c r="E35" s="48"/>
      <c r="F35" s="49"/>
      <c r="G35" s="44"/>
      <c r="H35" s="50"/>
    </row>
    <row r="36" spans="1:8" ht="18">
      <c r="A36" s="46"/>
      <c r="B36" s="47"/>
      <c r="C36" s="5"/>
      <c r="D36" s="48"/>
      <c r="E36" s="48"/>
      <c r="F36" s="49"/>
      <c r="G36" s="44"/>
      <c r="H36" s="50"/>
    </row>
    <row r="37" spans="1:8" ht="18">
      <c r="A37" s="46"/>
      <c r="B37" s="47"/>
      <c r="C37" s="5"/>
      <c r="D37" s="48"/>
      <c r="E37" s="48"/>
      <c r="F37" s="49"/>
      <c r="G37" s="44"/>
      <c r="H37" s="50"/>
    </row>
    <row r="38" spans="1:8" ht="18">
      <c r="A38" s="46"/>
      <c r="B38" s="47"/>
      <c r="C38" s="5"/>
      <c r="D38" s="48"/>
      <c r="E38" s="48"/>
      <c r="F38" s="49"/>
      <c r="G38" s="44"/>
      <c r="H38" s="50"/>
    </row>
    <row r="39" spans="1:8" ht="18">
      <c r="A39" s="46"/>
      <c r="B39" s="47"/>
      <c r="C39" s="5"/>
      <c r="D39" s="48"/>
      <c r="E39" s="48"/>
      <c r="F39" s="49"/>
      <c r="G39" s="44"/>
      <c r="H39" s="50"/>
    </row>
    <row r="40" spans="1:8" ht="18">
      <c r="A40" s="46"/>
      <c r="B40" s="47"/>
      <c r="C40" s="5"/>
      <c r="D40" s="48"/>
      <c r="E40" s="48"/>
      <c r="F40" s="49"/>
      <c r="G40" s="44"/>
      <c r="H40" s="50"/>
    </row>
    <row r="41" spans="1:8" ht="18">
      <c r="A41" s="46"/>
      <c r="B41" s="47"/>
      <c r="C41" s="5"/>
      <c r="D41" s="48"/>
      <c r="E41" s="48"/>
      <c r="F41" s="49"/>
      <c r="G41" s="44"/>
      <c r="H41" s="50"/>
    </row>
    <row r="42" spans="1:8" ht="18">
      <c r="A42" s="46"/>
      <c r="B42" s="47"/>
      <c r="C42" s="5"/>
      <c r="D42" s="48"/>
      <c r="E42" s="48"/>
      <c r="F42" s="49"/>
      <c r="G42" s="44"/>
      <c r="H42" s="50"/>
    </row>
    <row r="43" spans="1:8" ht="18">
      <c r="A43" s="46"/>
      <c r="B43" s="47"/>
      <c r="C43" s="5"/>
      <c r="D43" s="48"/>
      <c r="E43" s="48"/>
      <c r="F43" s="49"/>
      <c r="G43" s="44"/>
      <c r="H43" s="50"/>
    </row>
    <row r="44" spans="1:8" ht="18">
      <c r="A44" s="46"/>
      <c r="B44" s="47"/>
      <c r="C44" s="5"/>
      <c r="D44" s="48"/>
      <c r="E44" s="48"/>
      <c r="F44" s="49"/>
      <c r="G44" s="44"/>
      <c r="H44" s="50"/>
    </row>
    <row r="45" spans="1:8" ht="18">
      <c r="A45" s="46"/>
      <c r="B45" s="47"/>
      <c r="C45" s="5"/>
      <c r="D45" s="48"/>
      <c r="E45" s="48"/>
      <c r="F45" s="49"/>
      <c r="G45" s="44"/>
      <c r="H45" s="50"/>
    </row>
    <row r="46" spans="1:8" ht="18">
      <c r="A46" s="46"/>
      <c r="B46" s="47"/>
      <c r="C46" s="5"/>
      <c r="D46" s="48"/>
      <c r="E46" s="48"/>
      <c r="F46" s="49"/>
      <c r="G46" s="44"/>
      <c r="H46" s="50"/>
    </row>
    <row r="47" spans="1:8" ht="18">
      <c r="A47" s="46"/>
      <c r="B47" s="47"/>
      <c r="C47" s="5"/>
      <c r="D47" s="48"/>
      <c r="E47" s="48"/>
      <c r="F47" s="49"/>
      <c r="G47" s="44"/>
      <c r="H47" s="50"/>
    </row>
    <row r="48" spans="1:8" ht="18">
      <c r="A48" s="46"/>
      <c r="B48" s="47"/>
      <c r="C48" s="5"/>
      <c r="D48" s="48"/>
      <c r="E48" s="48"/>
      <c r="F48" s="49"/>
      <c r="G48" s="44"/>
      <c r="H48" s="50"/>
    </row>
    <row r="49" spans="1:8" ht="18">
      <c r="A49" s="46"/>
      <c r="B49" s="47"/>
      <c r="C49" s="5"/>
      <c r="D49" s="48"/>
      <c r="E49" s="48"/>
      <c r="F49" s="49"/>
      <c r="G49" s="44"/>
      <c r="H49" s="50"/>
    </row>
    <row r="50" spans="1:8" ht="18">
      <c r="A50" s="46"/>
      <c r="B50" s="47"/>
      <c r="C50" s="5"/>
      <c r="D50" s="48"/>
      <c r="E50" s="48"/>
      <c r="F50" s="49"/>
      <c r="G50" s="44"/>
      <c r="H50" s="50"/>
    </row>
    <row r="51" spans="1:8" ht="18">
      <c r="A51" s="46"/>
      <c r="B51" s="47"/>
      <c r="C51" s="5"/>
      <c r="D51" s="48"/>
      <c r="E51" s="48"/>
      <c r="F51" s="49"/>
      <c r="G51" s="44"/>
      <c r="H51" s="50"/>
    </row>
    <row r="52" spans="1:8" ht="18">
      <c r="A52" s="46"/>
      <c r="B52" s="47"/>
      <c r="C52" s="5"/>
      <c r="D52" s="48"/>
      <c r="E52" s="48"/>
      <c r="F52" s="49"/>
      <c r="G52" s="44"/>
      <c r="H52" s="50"/>
    </row>
    <row r="53" spans="1:8" ht="18">
      <c r="A53" s="46"/>
      <c r="B53" s="47"/>
      <c r="C53" s="5"/>
      <c r="D53" s="48"/>
      <c r="E53" s="48"/>
      <c r="F53" s="49"/>
      <c r="G53" s="44"/>
      <c r="H53" s="50"/>
    </row>
    <row r="54" spans="1:8" ht="18">
      <c r="A54" s="46"/>
      <c r="B54" s="47"/>
      <c r="C54" s="5"/>
      <c r="D54" s="48"/>
      <c r="E54" s="48"/>
      <c r="F54" s="49"/>
      <c r="G54" s="44"/>
      <c r="H54" s="50"/>
    </row>
    <row r="55" spans="1:8" ht="18">
      <c r="A55" s="46"/>
      <c r="B55" s="47"/>
      <c r="C55" s="5"/>
      <c r="D55" s="48"/>
      <c r="E55" s="48"/>
      <c r="F55" s="49"/>
      <c r="G55" s="44"/>
      <c r="H55" s="50"/>
    </row>
    <row r="56" spans="1:8" ht="18">
      <c r="A56" s="46"/>
      <c r="B56" s="47"/>
      <c r="C56" s="5"/>
      <c r="D56" s="48"/>
      <c r="E56" s="48"/>
      <c r="F56" s="49"/>
      <c r="G56" s="44"/>
      <c r="H56" s="50"/>
    </row>
    <row r="57" spans="1:8" ht="18">
      <c r="A57" s="46"/>
      <c r="B57" s="47"/>
      <c r="C57" s="5"/>
      <c r="D57" s="48"/>
      <c r="E57" s="48"/>
      <c r="F57" s="49"/>
      <c r="G57" s="44"/>
      <c r="H57" s="50"/>
    </row>
    <row r="58" spans="1:8" ht="18">
      <c r="A58" s="46"/>
      <c r="B58" s="47"/>
      <c r="C58" s="5"/>
      <c r="D58" s="48"/>
      <c r="E58" s="48"/>
      <c r="F58" s="49"/>
      <c r="G58" s="44"/>
      <c r="H58" s="50"/>
    </row>
    <row r="59" spans="1:8" ht="18">
      <c r="A59" s="46"/>
      <c r="B59" s="47"/>
      <c r="C59" s="5"/>
      <c r="D59" s="48"/>
      <c r="E59" s="48"/>
      <c r="F59" s="49"/>
      <c r="G59" s="44"/>
      <c r="H59" s="50"/>
    </row>
    <row r="60" spans="1:8" ht="18">
      <c r="A60" s="46"/>
      <c r="B60" s="47"/>
      <c r="C60" s="5"/>
      <c r="D60" s="48"/>
      <c r="E60" s="48"/>
      <c r="F60" s="49"/>
      <c r="G60" s="44"/>
      <c r="H60" s="50"/>
    </row>
    <row r="61" spans="1:8" ht="18">
      <c r="A61" s="46"/>
      <c r="B61" s="47"/>
      <c r="C61" s="5"/>
      <c r="D61" s="48"/>
      <c r="E61" s="48"/>
      <c r="F61" s="49"/>
      <c r="G61" s="44"/>
      <c r="H61" s="50"/>
    </row>
    <row r="62" spans="1:8" ht="18">
      <c r="A62" s="46"/>
      <c r="B62" s="47"/>
      <c r="C62" s="5"/>
      <c r="D62" s="48"/>
      <c r="E62" s="48"/>
      <c r="F62" s="49"/>
      <c r="G62" s="44"/>
      <c r="H62" s="50"/>
    </row>
    <row r="63" spans="1:8" ht="18">
      <c r="A63" s="46"/>
      <c r="B63" s="47"/>
      <c r="C63" s="5"/>
      <c r="D63" s="48"/>
      <c r="E63" s="48"/>
      <c r="F63" s="49"/>
      <c r="G63" s="44"/>
      <c r="H63" s="50"/>
    </row>
    <row r="64" spans="1:8" ht="18">
      <c r="A64" s="46"/>
      <c r="B64" s="47"/>
      <c r="C64" s="5"/>
      <c r="D64" s="48"/>
      <c r="E64" s="48"/>
      <c r="F64" s="49"/>
      <c r="G64" s="44"/>
      <c r="H64" s="50"/>
    </row>
    <row r="65" spans="1:8" ht="18">
      <c r="A65" s="46"/>
      <c r="B65" s="47"/>
      <c r="C65" s="5"/>
      <c r="D65" s="48"/>
      <c r="E65" s="48"/>
      <c r="F65" s="49"/>
      <c r="G65" s="44"/>
      <c r="H65" s="50"/>
    </row>
    <row r="66" spans="1:8" ht="18">
      <c r="A66" s="46"/>
      <c r="B66" s="47"/>
      <c r="C66" s="5"/>
      <c r="D66" s="48"/>
      <c r="E66" s="48"/>
      <c r="F66" s="49"/>
      <c r="G66" s="44"/>
      <c r="H66" s="50"/>
    </row>
    <row r="67" spans="1:8" ht="18">
      <c r="A67" s="46"/>
      <c r="B67" s="47"/>
      <c r="C67" s="5"/>
      <c r="D67" s="48"/>
      <c r="E67" s="48"/>
      <c r="F67" s="49"/>
      <c r="G67" s="44"/>
      <c r="H67" s="50"/>
    </row>
    <row r="68" spans="1:8" ht="18">
      <c r="A68" s="46"/>
      <c r="B68" s="47"/>
      <c r="C68" s="5"/>
      <c r="D68" s="48"/>
      <c r="E68" s="48"/>
      <c r="F68" s="49"/>
      <c r="G68" s="44"/>
      <c r="H68" s="50"/>
    </row>
    <row r="69" spans="1:8" ht="18">
      <c r="A69" s="46"/>
      <c r="B69" s="47"/>
      <c r="C69" s="5"/>
      <c r="D69" s="48"/>
      <c r="E69" s="48"/>
      <c r="F69" s="49"/>
      <c r="G69" s="44"/>
      <c r="H69" s="50"/>
    </row>
    <row r="70" spans="1:8" ht="18">
      <c r="A70" s="46"/>
      <c r="B70" s="47"/>
      <c r="C70" s="5"/>
      <c r="D70" s="48"/>
      <c r="E70" s="48"/>
      <c r="F70" s="49"/>
      <c r="G70" s="44"/>
      <c r="H70" s="50"/>
    </row>
    <row r="71" spans="1:8" ht="18">
      <c r="A71" s="46"/>
      <c r="B71" s="47"/>
      <c r="C71" s="5"/>
      <c r="D71" s="48"/>
      <c r="E71" s="48"/>
      <c r="F71" s="49"/>
      <c r="G71" s="44"/>
      <c r="H71" s="50"/>
    </row>
    <row r="72" spans="1:8" ht="18">
      <c r="A72" s="46"/>
      <c r="B72" s="47"/>
      <c r="C72" s="5"/>
      <c r="D72" s="48"/>
      <c r="E72" s="48"/>
      <c r="F72" s="49"/>
      <c r="G72" s="44"/>
      <c r="H72" s="50"/>
    </row>
    <row r="73" spans="1:8" ht="18">
      <c r="A73" s="46"/>
      <c r="B73" s="47"/>
      <c r="C73" s="5"/>
      <c r="D73" s="48"/>
      <c r="E73" s="48"/>
      <c r="F73" s="49"/>
      <c r="G73" s="44"/>
      <c r="H73" s="50"/>
    </row>
    <row r="74" spans="1:8" ht="18">
      <c r="A74" s="46"/>
      <c r="B74" s="47"/>
      <c r="C74" s="5"/>
      <c r="D74" s="48"/>
      <c r="E74" s="48"/>
      <c r="F74" s="49"/>
      <c r="G74" s="44"/>
      <c r="H74" s="50"/>
    </row>
    <row r="75" spans="1:8" ht="18">
      <c r="A75" s="46"/>
      <c r="B75" s="47"/>
      <c r="C75" s="5"/>
      <c r="D75" s="48"/>
      <c r="E75" s="48"/>
      <c r="F75" s="49"/>
      <c r="G75" s="44"/>
      <c r="H75" s="50"/>
    </row>
    <row r="76" spans="1:8" ht="18">
      <c r="A76" s="46"/>
      <c r="B76" s="47"/>
      <c r="C76" s="5"/>
      <c r="D76" s="48"/>
      <c r="E76" s="48"/>
      <c r="F76" s="49"/>
      <c r="G76" s="44"/>
      <c r="H76" s="50"/>
    </row>
    <row r="77" spans="1:8" ht="18">
      <c r="A77" s="46"/>
      <c r="B77" s="47"/>
      <c r="C77" s="5"/>
      <c r="D77" s="48"/>
      <c r="E77" s="48"/>
      <c r="F77" s="49"/>
      <c r="G77" s="44"/>
      <c r="H77" s="50"/>
    </row>
    <row r="78" spans="1:8" ht="18">
      <c r="A78" s="46"/>
      <c r="B78" s="47"/>
      <c r="C78" s="5"/>
      <c r="D78" s="48"/>
      <c r="E78" s="48"/>
      <c r="F78" s="49"/>
      <c r="G78" s="44"/>
      <c r="H78" s="50"/>
    </row>
  </sheetData>
  <sheetProtection/>
  <mergeCells count="4">
    <mergeCell ref="A1:H1"/>
    <mergeCell ref="A2:H2"/>
    <mergeCell ref="G4:H4"/>
    <mergeCell ref="I3:J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I44"/>
  <sheetViews>
    <sheetView zoomScale="85" zoomScaleNormal="85" zoomScalePageLayoutView="0" workbookViewId="0" topLeftCell="A1">
      <selection activeCell="I44" sqref="A1:I44"/>
    </sheetView>
  </sheetViews>
  <sheetFormatPr defaultColWidth="9.140625" defaultRowHeight="12.75"/>
  <cols>
    <col min="2" max="2" width="6.8515625" style="0" bestFit="1" customWidth="1"/>
    <col min="3" max="3" width="13.140625" style="0" bestFit="1" customWidth="1"/>
    <col min="4" max="4" width="27.57421875" style="0" bestFit="1" customWidth="1"/>
    <col min="5" max="5" width="2.8515625" style="0" customWidth="1"/>
    <col min="6" max="6" width="18.7109375" style="0" bestFit="1" customWidth="1"/>
    <col min="7" max="7" width="2.8515625" style="0" customWidth="1"/>
    <col min="8" max="8" width="12.140625" style="0" bestFit="1" customWidth="1"/>
    <col min="9" max="9" width="16.7109375" style="0" bestFit="1" customWidth="1"/>
  </cols>
  <sheetData>
    <row r="1" spans="1:9" ht="27">
      <c r="A1" s="306" t="s">
        <v>492</v>
      </c>
      <c r="B1" s="306"/>
      <c r="C1" s="306"/>
      <c r="D1" s="306"/>
      <c r="E1" s="306"/>
      <c r="F1" s="306"/>
      <c r="G1" s="306"/>
      <c r="H1" s="306"/>
      <c r="I1" s="306"/>
    </row>
    <row r="2" spans="1:9" ht="27">
      <c r="A2" s="307">
        <v>42322</v>
      </c>
      <c r="B2" s="307"/>
      <c r="C2" s="307"/>
      <c r="D2" s="307"/>
      <c r="E2" s="307"/>
      <c r="F2" s="307"/>
      <c r="G2" s="307"/>
      <c r="H2" s="307"/>
      <c r="I2" s="307"/>
    </row>
    <row r="3" spans="1:8" ht="33.75">
      <c r="A3" s="308"/>
      <c r="B3" s="308"/>
      <c r="C3" s="308"/>
      <c r="D3" s="308"/>
      <c r="E3" s="308"/>
      <c r="F3" s="308"/>
      <c r="G3" s="308"/>
      <c r="H3" s="308"/>
    </row>
    <row r="4" spans="1:9" ht="14.25">
      <c r="A4" s="3"/>
      <c r="B4" s="257" t="s">
        <v>44</v>
      </c>
      <c r="C4" s="14"/>
      <c r="D4" s="258"/>
      <c r="E4" s="259"/>
      <c r="F4" s="259"/>
      <c r="G4" s="259"/>
      <c r="H4" s="260"/>
      <c r="I4" s="261"/>
    </row>
    <row r="5" spans="2:9" ht="12.75">
      <c r="B5" s="262" t="s">
        <v>3</v>
      </c>
      <c r="C5" s="263" t="s">
        <v>4</v>
      </c>
      <c r="D5" s="264" t="s">
        <v>5</v>
      </c>
      <c r="E5" s="259"/>
      <c r="F5" s="259" t="s">
        <v>6</v>
      </c>
      <c r="G5" s="259"/>
      <c r="H5" s="260" t="s">
        <v>8</v>
      </c>
      <c r="I5" s="261" t="s">
        <v>7</v>
      </c>
    </row>
    <row r="6" spans="2:9" ht="12.75">
      <c r="B6" s="262"/>
      <c r="C6" s="263"/>
      <c r="D6" s="264"/>
      <c r="E6" s="259"/>
      <c r="F6" s="259"/>
      <c r="G6" s="259"/>
      <c r="H6" s="260"/>
      <c r="I6" s="261"/>
    </row>
    <row r="7" spans="1:9" ht="19.5">
      <c r="A7" s="265"/>
      <c r="B7" s="262"/>
      <c r="C7" s="263"/>
      <c r="D7" s="264"/>
      <c r="E7" s="48"/>
      <c r="F7" s="8" t="s">
        <v>0</v>
      </c>
      <c r="G7" s="309" t="s">
        <v>1</v>
      </c>
      <c r="H7" s="309"/>
      <c r="I7" s="43">
        <v>6</v>
      </c>
    </row>
    <row r="8" spans="1:9" ht="18">
      <c r="A8" s="6" t="s">
        <v>491</v>
      </c>
      <c r="B8" s="47">
        <v>1</v>
      </c>
      <c r="C8" s="5" t="s">
        <v>226</v>
      </c>
      <c r="D8" s="266" t="s">
        <v>66</v>
      </c>
      <c r="E8" s="48"/>
      <c r="F8" s="267">
        <v>0.014849537037037036</v>
      </c>
      <c r="G8" s="44"/>
      <c r="H8" s="268">
        <f aca="true" t="shared" si="0" ref="H8:H22">F8/$I$7</f>
        <v>0.0024749228395061725</v>
      </c>
      <c r="I8" s="45">
        <f aca="true" t="shared" si="1" ref="I8:I22">($I$7/F8)/24</f>
        <v>16.835541699142635</v>
      </c>
    </row>
    <row r="9" spans="1:9" ht="18">
      <c r="A9" s="46"/>
      <c r="B9" s="47">
        <v>2</v>
      </c>
      <c r="C9" s="5" t="s">
        <v>79</v>
      </c>
      <c r="D9" s="266" t="s">
        <v>338</v>
      </c>
      <c r="E9" s="48"/>
      <c r="F9" s="267">
        <v>0.014976851851851852</v>
      </c>
      <c r="G9" s="44"/>
      <c r="H9" s="268">
        <f t="shared" si="0"/>
        <v>0.002496141975308642</v>
      </c>
      <c r="I9" s="45">
        <f t="shared" si="1"/>
        <v>16.69242658423493</v>
      </c>
    </row>
    <row r="10" spans="1:9" ht="18">
      <c r="A10" s="46"/>
      <c r="B10" s="47">
        <v>3</v>
      </c>
      <c r="C10" s="5" t="s">
        <v>9</v>
      </c>
      <c r="D10" s="266" t="s">
        <v>71</v>
      </c>
      <c r="E10" s="48"/>
      <c r="F10" s="267">
        <v>0.015497685185185186</v>
      </c>
      <c r="G10" s="44"/>
      <c r="H10" s="268">
        <f t="shared" si="0"/>
        <v>0.0025829475308641976</v>
      </c>
      <c r="I10" s="45">
        <f t="shared" si="1"/>
        <v>16.13144137415982</v>
      </c>
    </row>
    <row r="11" spans="1:9" ht="18">
      <c r="A11" s="6"/>
      <c r="B11" s="47">
        <v>4</v>
      </c>
      <c r="C11" s="5" t="s">
        <v>292</v>
      </c>
      <c r="D11" s="266" t="s">
        <v>293</v>
      </c>
      <c r="E11" s="48"/>
      <c r="F11" s="267">
        <v>0.01568287037037037</v>
      </c>
      <c r="G11" s="44"/>
      <c r="H11" s="268">
        <f t="shared" si="0"/>
        <v>0.002613811728395062</v>
      </c>
      <c r="I11" s="45">
        <f t="shared" si="1"/>
        <v>15.940959409594095</v>
      </c>
    </row>
    <row r="12" spans="1:9" ht="18">
      <c r="A12" s="6"/>
      <c r="B12" s="47">
        <v>5</v>
      </c>
      <c r="C12" s="5" t="s">
        <v>240</v>
      </c>
      <c r="D12" s="266" t="s">
        <v>241</v>
      </c>
      <c r="E12" s="48"/>
      <c r="F12" s="267">
        <v>0.015983796296296295</v>
      </c>
      <c r="G12" s="44"/>
      <c r="H12" s="268">
        <f t="shared" si="0"/>
        <v>0.0026639660493827156</v>
      </c>
      <c r="I12" s="45">
        <f t="shared" si="1"/>
        <v>15.640839971035483</v>
      </c>
    </row>
    <row r="13" spans="1:9" ht="18">
      <c r="A13" s="46"/>
      <c r="B13" s="47">
        <v>6</v>
      </c>
      <c r="C13" s="5" t="s">
        <v>32</v>
      </c>
      <c r="D13" s="266" t="s">
        <v>84</v>
      </c>
      <c r="E13" s="48"/>
      <c r="F13" s="267">
        <v>0.016747685185185185</v>
      </c>
      <c r="G13" s="44"/>
      <c r="H13" s="268">
        <f t="shared" si="0"/>
        <v>0.002791280864197531</v>
      </c>
      <c r="I13" s="45">
        <f t="shared" si="1"/>
        <v>14.92743607463718</v>
      </c>
    </row>
    <row r="14" spans="1:9" ht="18">
      <c r="A14" s="6"/>
      <c r="B14" s="47">
        <v>7</v>
      </c>
      <c r="C14" s="5" t="s">
        <v>60</v>
      </c>
      <c r="D14" s="266" t="s">
        <v>63</v>
      </c>
      <c r="E14" s="48"/>
      <c r="F14" s="267">
        <v>0.017060185185185185</v>
      </c>
      <c r="G14" s="44"/>
      <c r="H14" s="268">
        <f t="shared" si="0"/>
        <v>0.002843364197530864</v>
      </c>
      <c r="I14" s="45">
        <f t="shared" si="1"/>
        <v>14.654002713704207</v>
      </c>
    </row>
    <row r="15" spans="1:9" ht="18">
      <c r="A15" s="6"/>
      <c r="B15" s="47">
        <v>8</v>
      </c>
      <c r="C15" s="5" t="s">
        <v>11</v>
      </c>
      <c r="D15" s="266" t="s">
        <v>285</v>
      </c>
      <c r="E15" s="48"/>
      <c r="F15" s="267">
        <v>0.01726851851851852</v>
      </c>
      <c r="G15" s="44"/>
      <c r="H15" s="268">
        <f t="shared" si="0"/>
        <v>0.0028780864197530866</v>
      </c>
      <c r="I15" s="45">
        <f t="shared" si="1"/>
        <v>14.477211796246648</v>
      </c>
    </row>
    <row r="16" spans="1:9" ht="18">
      <c r="A16" s="6"/>
      <c r="B16" s="47">
        <v>9</v>
      </c>
      <c r="C16" s="5" t="s">
        <v>9</v>
      </c>
      <c r="D16" s="266" t="s">
        <v>85</v>
      </c>
      <c r="E16" s="48"/>
      <c r="F16" s="267">
        <v>0.017858796296296296</v>
      </c>
      <c r="G16" s="44"/>
      <c r="H16" s="268">
        <f t="shared" si="0"/>
        <v>0.002976466049382716</v>
      </c>
      <c r="I16" s="45">
        <f t="shared" si="1"/>
        <v>13.998703823720026</v>
      </c>
    </row>
    <row r="17" spans="1:9" ht="18">
      <c r="A17" s="6"/>
      <c r="B17" s="47">
        <v>10</v>
      </c>
      <c r="C17" s="5" t="s">
        <v>79</v>
      </c>
      <c r="D17" s="266" t="s">
        <v>66</v>
      </c>
      <c r="E17" s="48"/>
      <c r="F17" s="267">
        <v>0.017939814814814815</v>
      </c>
      <c r="G17" s="44"/>
      <c r="H17" s="268">
        <f t="shared" si="0"/>
        <v>0.002989969135802469</v>
      </c>
      <c r="I17" s="45">
        <f t="shared" si="1"/>
        <v>13.935483870967742</v>
      </c>
    </row>
    <row r="18" spans="1:9" ht="18">
      <c r="A18" s="6"/>
      <c r="B18" s="47">
        <v>11</v>
      </c>
      <c r="C18" s="5" t="s">
        <v>233</v>
      </c>
      <c r="D18" s="266" t="s">
        <v>283</v>
      </c>
      <c r="E18" s="48"/>
      <c r="F18" s="267">
        <v>0.018148148148148146</v>
      </c>
      <c r="G18" s="44"/>
      <c r="H18" s="268">
        <f t="shared" si="0"/>
        <v>0.003024691358024691</v>
      </c>
      <c r="I18" s="45">
        <f t="shared" si="1"/>
        <v>13.775510204081634</v>
      </c>
    </row>
    <row r="19" spans="1:9" ht="18">
      <c r="A19" s="46"/>
      <c r="B19" s="47">
        <v>12</v>
      </c>
      <c r="C19" s="5" t="s">
        <v>10</v>
      </c>
      <c r="D19" s="266" t="s">
        <v>420</v>
      </c>
      <c r="E19" s="48"/>
      <c r="F19" s="267">
        <v>0.018287037037037036</v>
      </c>
      <c r="G19" s="44"/>
      <c r="H19" s="268">
        <f t="shared" si="0"/>
        <v>0.0030478395061728394</v>
      </c>
      <c r="I19" s="45">
        <f t="shared" si="1"/>
        <v>13.670886075949369</v>
      </c>
    </row>
    <row r="20" spans="1:9" ht="18">
      <c r="A20" s="6"/>
      <c r="B20" s="47">
        <v>13</v>
      </c>
      <c r="C20" s="5" t="s">
        <v>497</v>
      </c>
      <c r="D20" s="266" t="s">
        <v>493</v>
      </c>
      <c r="E20" s="48"/>
      <c r="F20" s="267">
        <v>0.018530092592592595</v>
      </c>
      <c r="G20" s="44"/>
      <c r="H20" s="268">
        <f t="shared" si="0"/>
        <v>0.003088348765432099</v>
      </c>
      <c r="I20" s="45">
        <f t="shared" si="1"/>
        <v>13.491567770143659</v>
      </c>
    </row>
    <row r="21" spans="1:9" ht="18">
      <c r="A21" s="6"/>
      <c r="B21" s="47">
        <v>14</v>
      </c>
      <c r="C21" s="5" t="s">
        <v>476</v>
      </c>
      <c r="D21" s="266" t="s">
        <v>477</v>
      </c>
      <c r="E21" s="48"/>
      <c r="F21" s="267">
        <v>0.018599537037037036</v>
      </c>
      <c r="G21" s="44"/>
      <c r="H21" s="268">
        <f t="shared" si="0"/>
        <v>0.0030999228395061727</v>
      </c>
      <c r="I21" s="45">
        <f t="shared" si="1"/>
        <v>13.4411947728687</v>
      </c>
    </row>
    <row r="22" spans="1:9" ht="18">
      <c r="A22" s="46"/>
      <c r="B22" s="47">
        <v>15</v>
      </c>
      <c r="C22" s="297" t="s">
        <v>17</v>
      </c>
      <c r="D22" s="298" t="s">
        <v>46</v>
      </c>
      <c r="E22" s="299"/>
      <c r="F22" s="300">
        <v>0.019270833333333334</v>
      </c>
      <c r="G22" s="301"/>
      <c r="H22" s="302">
        <f t="shared" si="0"/>
        <v>0.003211805555555556</v>
      </c>
      <c r="I22" s="303">
        <f t="shared" si="1"/>
        <v>12.972972972972974</v>
      </c>
    </row>
    <row r="23" spans="1:9" ht="18">
      <c r="A23" s="46"/>
      <c r="B23" s="47">
        <v>16</v>
      </c>
      <c r="C23" s="297" t="s">
        <v>38</v>
      </c>
      <c r="D23" s="298" t="s">
        <v>62</v>
      </c>
      <c r="E23" s="299"/>
      <c r="F23" s="300">
        <v>0.019328703703703702</v>
      </c>
      <c r="G23" s="302">
        <f aca="true" t="shared" si="2" ref="G23:G40">E23/$I$7</f>
        <v>0</v>
      </c>
      <c r="H23" s="302">
        <f aca="true" t="shared" si="3" ref="H23:H40">F23/$I$7</f>
        <v>0.0032214506172839504</v>
      </c>
      <c r="I23" s="303">
        <f>($I$7/F23)/24</f>
        <v>12.934131736526949</v>
      </c>
    </row>
    <row r="24" spans="1:9" ht="18">
      <c r="A24" s="46"/>
      <c r="B24" s="47">
        <v>17</v>
      </c>
      <c r="C24" s="5" t="s">
        <v>15</v>
      </c>
      <c r="D24" s="266" t="s">
        <v>47</v>
      </c>
      <c r="E24" s="48"/>
      <c r="F24" s="267">
        <v>0.02056712962962963</v>
      </c>
      <c r="G24" s="268">
        <f t="shared" si="2"/>
        <v>0</v>
      </c>
      <c r="H24" s="268">
        <f t="shared" si="3"/>
        <v>0.003427854938271605</v>
      </c>
      <c r="I24" s="45">
        <f aca="true" t="shared" si="4" ref="I24:I40">($I$7/F24)/24</f>
        <v>12.155317951603827</v>
      </c>
    </row>
    <row r="25" spans="1:9" ht="18">
      <c r="A25" s="46"/>
      <c r="B25" s="47">
        <v>18</v>
      </c>
      <c r="C25" s="5" t="s">
        <v>272</v>
      </c>
      <c r="D25" s="266" t="s">
        <v>46</v>
      </c>
      <c r="E25" s="48"/>
      <c r="F25" s="267">
        <v>0.020682870370370372</v>
      </c>
      <c r="G25" s="268">
        <f t="shared" si="2"/>
        <v>0</v>
      </c>
      <c r="H25" s="268">
        <f t="shared" si="3"/>
        <v>0.0034471450617283954</v>
      </c>
      <c r="I25" s="45">
        <f t="shared" si="4"/>
        <v>12.087297146054839</v>
      </c>
    </row>
    <row r="26" spans="1:9" ht="18">
      <c r="A26" s="269"/>
      <c r="B26" s="47">
        <v>19</v>
      </c>
      <c r="C26" s="5" t="s">
        <v>478</v>
      </c>
      <c r="D26" s="266" t="s">
        <v>494</v>
      </c>
      <c r="E26" s="48"/>
      <c r="F26" s="267">
        <v>0.020775462962962964</v>
      </c>
      <c r="G26" s="268">
        <f t="shared" si="2"/>
        <v>0</v>
      </c>
      <c r="H26" s="268">
        <f t="shared" si="3"/>
        <v>0.0034625771604938275</v>
      </c>
      <c r="I26" s="45">
        <f t="shared" si="4"/>
        <v>12.033426183844009</v>
      </c>
    </row>
    <row r="27" spans="1:9" ht="18">
      <c r="A27" s="46"/>
      <c r="B27" s="47">
        <v>20</v>
      </c>
      <c r="C27" s="5" t="s">
        <v>26</v>
      </c>
      <c r="D27" s="266" t="s">
        <v>66</v>
      </c>
      <c r="F27" s="267">
        <v>0.020833333333333332</v>
      </c>
      <c r="G27" s="268">
        <f t="shared" si="2"/>
        <v>0</v>
      </c>
      <c r="H27" s="268">
        <f t="shared" si="3"/>
        <v>0.003472222222222222</v>
      </c>
      <c r="I27" s="45">
        <f t="shared" si="4"/>
        <v>12</v>
      </c>
    </row>
    <row r="28" spans="2:9" ht="18">
      <c r="B28" s="47">
        <v>21</v>
      </c>
      <c r="C28" s="5" t="s">
        <v>333</v>
      </c>
      <c r="D28" s="266" t="s">
        <v>334</v>
      </c>
      <c r="F28" s="267">
        <v>0.021180555555555553</v>
      </c>
      <c r="G28" s="268">
        <f t="shared" si="2"/>
        <v>0</v>
      </c>
      <c r="H28" s="268">
        <f t="shared" si="3"/>
        <v>0.003530092592592592</v>
      </c>
      <c r="I28" s="45">
        <f t="shared" si="4"/>
        <v>11.803278688524593</v>
      </c>
    </row>
    <row r="29" spans="2:9" ht="18">
      <c r="B29" s="47">
        <v>22</v>
      </c>
      <c r="C29" s="5" t="s">
        <v>56</v>
      </c>
      <c r="D29" s="266" t="s">
        <v>73</v>
      </c>
      <c r="F29" s="267">
        <v>0.021400462962962965</v>
      </c>
      <c r="G29" s="268">
        <f t="shared" si="2"/>
        <v>0</v>
      </c>
      <c r="H29" s="268">
        <f t="shared" si="3"/>
        <v>0.003566743827160494</v>
      </c>
      <c r="I29" s="45">
        <f t="shared" si="4"/>
        <v>11.68199026500811</v>
      </c>
    </row>
    <row r="30" spans="2:9" ht="18">
      <c r="B30" s="47">
        <v>23</v>
      </c>
      <c r="C30" s="5" t="s">
        <v>25</v>
      </c>
      <c r="D30" s="266" t="s">
        <v>74</v>
      </c>
      <c r="F30" s="267">
        <v>0.021493055555555557</v>
      </c>
      <c r="G30" s="268">
        <f t="shared" si="2"/>
        <v>0</v>
      </c>
      <c r="H30" s="268">
        <f t="shared" si="3"/>
        <v>0.003582175925925926</v>
      </c>
      <c r="I30" s="45">
        <f t="shared" si="4"/>
        <v>11.631663974151857</v>
      </c>
    </row>
    <row r="31" spans="2:9" ht="18">
      <c r="B31" s="47">
        <v>24</v>
      </c>
      <c r="C31" s="5" t="s">
        <v>18</v>
      </c>
      <c r="D31" s="266" t="s">
        <v>1088</v>
      </c>
      <c r="F31" s="267">
        <v>0.022824074074074076</v>
      </c>
      <c r="G31" s="268"/>
      <c r="H31" s="268">
        <f t="shared" si="3"/>
        <v>0.0038040123456790126</v>
      </c>
      <c r="I31" s="45">
        <f t="shared" si="4"/>
        <v>10.953346855983773</v>
      </c>
    </row>
    <row r="32" spans="2:9" ht="18">
      <c r="B32" s="47">
        <v>25</v>
      </c>
      <c r="C32" s="5" t="s">
        <v>10</v>
      </c>
      <c r="D32" s="266" t="s">
        <v>244</v>
      </c>
      <c r="F32" s="267">
        <v>0.022233796296296297</v>
      </c>
      <c r="G32" s="268">
        <f t="shared" si="2"/>
        <v>0</v>
      </c>
      <c r="H32" s="268">
        <f t="shared" si="3"/>
        <v>0.003705632716049383</v>
      </c>
      <c r="I32" s="45">
        <f t="shared" si="4"/>
        <v>11.244143675169182</v>
      </c>
    </row>
    <row r="33" spans="2:9" ht="18">
      <c r="B33" s="47">
        <v>26</v>
      </c>
      <c r="C33" s="5" t="s">
        <v>14</v>
      </c>
      <c r="D33" s="266" t="s">
        <v>83</v>
      </c>
      <c r="F33" s="267">
        <v>0.022708333333333334</v>
      </c>
      <c r="G33" s="268">
        <f t="shared" si="2"/>
        <v>0</v>
      </c>
      <c r="H33" s="268">
        <f t="shared" si="3"/>
        <v>0.0037847222222222223</v>
      </c>
      <c r="I33" s="45">
        <f t="shared" si="4"/>
        <v>11.009174311926605</v>
      </c>
    </row>
    <row r="34" spans="2:9" ht="18">
      <c r="B34" s="47">
        <v>27</v>
      </c>
      <c r="C34" s="5" t="s">
        <v>226</v>
      </c>
      <c r="D34" s="266" t="s">
        <v>227</v>
      </c>
      <c r="F34" s="267">
        <v>0.022881944444444444</v>
      </c>
      <c r="G34" s="268">
        <f t="shared" si="2"/>
        <v>0</v>
      </c>
      <c r="H34" s="268">
        <f t="shared" si="3"/>
        <v>0.0038136574074074075</v>
      </c>
      <c r="I34" s="45">
        <f t="shared" si="4"/>
        <v>10.925644916540213</v>
      </c>
    </row>
    <row r="35" spans="2:9" ht="18">
      <c r="B35" s="47">
        <v>28</v>
      </c>
      <c r="C35" s="5" t="s">
        <v>92</v>
      </c>
      <c r="D35" s="266" t="s">
        <v>325</v>
      </c>
      <c r="F35" s="267">
        <v>0.023368055555555555</v>
      </c>
      <c r="G35" s="268">
        <f t="shared" si="2"/>
        <v>0</v>
      </c>
      <c r="H35" s="268">
        <f t="shared" si="3"/>
        <v>0.003894675925925926</v>
      </c>
      <c r="I35" s="45">
        <f t="shared" si="4"/>
        <v>10.698365527488855</v>
      </c>
    </row>
    <row r="36" spans="2:9" ht="18">
      <c r="B36" s="47">
        <v>29</v>
      </c>
      <c r="C36" s="5" t="s">
        <v>22</v>
      </c>
      <c r="D36" s="266" t="s">
        <v>495</v>
      </c>
      <c r="F36" s="267">
        <v>0.023796296296296298</v>
      </c>
      <c r="G36" s="268">
        <f t="shared" si="2"/>
        <v>0</v>
      </c>
      <c r="H36" s="268">
        <f t="shared" si="3"/>
        <v>0.00396604938271605</v>
      </c>
      <c r="I36" s="45">
        <f t="shared" si="4"/>
        <v>10.505836575875486</v>
      </c>
    </row>
    <row r="37" spans="2:9" ht="18">
      <c r="B37" s="47">
        <v>30</v>
      </c>
      <c r="C37" s="297" t="s">
        <v>330</v>
      </c>
      <c r="D37" s="298" t="s">
        <v>331</v>
      </c>
      <c r="E37" s="304"/>
      <c r="F37" s="300">
        <v>0.025104166666666664</v>
      </c>
      <c r="G37" s="302">
        <f>E37/$I$7</f>
        <v>0</v>
      </c>
      <c r="H37" s="302">
        <f>F37/$I$7</f>
        <v>0.004184027777777777</v>
      </c>
      <c r="I37" s="303">
        <f>($I$7/F37)/24</f>
        <v>9.958506224066392</v>
      </c>
    </row>
    <row r="38" spans="2:9" ht="18">
      <c r="B38" s="47">
        <v>31</v>
      </c>
      <c r="C38" s="5" t="s">
        <v>40</v>
      </c>
      <c r="D38" s="266" t="s">
        <v>107</v>
      </c>
      <c r="F38" s="267">
        <v>0.02511574074074074</v>
      </c>
      <c r="G38" s="268">
        <f t="shared" si="2"/>
        <v>0</v>
      </c>
      <c r="H38" s="268">
        <f t="shared" si="3"/>
        <v>0.0041859567901234565</v>
      </c>
      <c r="I38" s="45">
        <f t="shared" si="4"/>
        <v>9.953917050691244</v>
      </c>
    </row>
    <row r="39" spans="2:9" ht="18">
      <c r="B39" s="47">
        <v>32</v>
      </c>
      <c r="C39" s="5" t="s">
        <v>498</v>
      </c>
      <c r="D39" s="266" t="s">
        <v>46</v>
      </c>
      <c r="F39" s="267">
        <v>0.02597222222222222</v>
      </c>
      <c r="G39" s="268">
        <f t="shared" si="2"/>
        <v>0</v>
      </c>
      <c r="H39" s="268">
        <f t="shared" si="3"/>
        <v>0.0043287037037037035</v>
      </c>
      <c r="I39" s="45">
        <f t="shared" si="4"/>
        <v>9.625668449197862</v>
      </c>
    </row>
    <row r="40" spans="2:9" ht="18">
      <c r="B40" s="47">
        <v>33</v>
      </c>
      <c r="C40" s="5" t="s">
        <v>284</v>
      </c>
      <c r="D40" s="266" t="s">
        <v>496</v>
      </c>
      <c r="F40" s="267">
        <v>0.025983796296296297</v>
      </c>
      <c r="G40" s="268">
        <f t="shared" si="2"/>
        <v>0</v>
      </c>
      <c r="H40" s="268">
        <f t="shared" si="3"/>
        <v>0.004330632716049383</v>
      </c>
      <c r="I40" s="45">
        <f t="shared" si="4"/>
        <v>9.621380846325167</v>
      </c>
    </row>
    <row r="42" spans="1:3" ht="12.75">
      <c r="A42" s="305" t="s">
        <v>499</v>
      </c>
      <c r="B42" s="305"/>
      <c r="C42" s="305"/>
    </row>
    <row r="43" spans="1:3" ht="12.75">
      <c r="A43" s="305" t="s">
        <v>500</v>
      </c>
      <c r="B43" s="305"/>
      <c r="C43" s="305"/>
    </row>
    <row r="44" spans="2:3" ht="12.75">
      <c r="B44" s="270">
        <f>32/0.85</f>
        <v>37.64705882352941</v>
      </c>
      <c r="C44" s="42" t="s">
        <v>501</v>
      </c>
    </row>
  </sheetData>
  <sheetProtection/>
  <mergeCells count="6">
    <mergeCell ref="A42:C42"/>
    <mergeCell ref="A43:C43"/>
    <mergeCell ref="A1:I1"/>
    <mergeCell ref="A2:I2"/>
    <mergeCell ref="A3:H3"/>
    <mergeCell ref="G7:H7"/>
  </mergeCells>
  <printOptions gridLines="1"/>
  <pageMargins left="0.7086614173228347" right="0.7086614173228347" top="0.7480314960629921" bottom="0.7480314960629921" header="0.31496062992125984" footer="0.31496062992125984"/>
  <pageSetup fitToHeight="1" fitToWidth="1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M2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5.7109375" style="0" customWidth="1"/>
    <col min="3" max="3" width="4.00390625" style="0" bestFit="1" customWidth="1"/>
    <col min="4" max="4" width="28.7109375" style="0" bestFit="1" customWidth="1"/>
    <col min="5" max="5" width="4.00390625" style="0" bestFit="1" customWidth="1"/>
    <col min="6" max="6" width="1.28515625" style="0" customWidth="1"/>
    <col min="7" max="7" width="24.28125" style="0" bestFit="1" customWidth="1"/>
    <col min="8" max="8" width="1.57421875" style="0" customWidth="1"/>
    <col min="9" max="9" width="1.1484375" style="0" customWidth="1"/>
    <col min="13" max="13" width="1.421875" style="0" customWidth="1"/>
  </cols>
  <sheetData>
    <row r="1" spans="2:13" ht="30.75" customHeight="1">
      <c r="B1" s="310" t="s">
        <v>502</v>
      </c>
      <c r="C1" s="311"/>
      <c r="D1" s="311"/>
      <c r="E1" s="311"/>
      <c r="F1" s="311"/>
      <c r="G1" s="311"/>
      <c r="H1" s="311"/>
      <c r="I1" s="311"/>
      <c r="J1" s="311"/>
      <c r="K1" s="312"/>
      <c r="L1" s="313"/>
      <c r="M1">
        <v>10</v>
      </c>
    </row>
    <row r="2" spans="2:12" ht="12.75">
      <c r="B2" s="271">
        <v>1</v>
      </c>
      <c r="C2" s="183">
        <v>384</v>
      </c>
      <c r="D2" s="184" t="s">
        <v>503</v>
      </c>
      <c r="E2" s="185" t="s">
        <v>364</v>
      </c>
      <c r="F2" s="186">
        <v>1983</v>
      </c>
      <c r="G2" s="185" t="s">
        <v>504</v>
      </c>
      <c r="H2" s="187" t="s">
        <v>366</v>
      </c>
      <c r="I2" s="188">
        <v>1</v>
      </c>
      <c r="J2" s="189">
        <v>0.02292824074074074</v>
      </c>
      <c r="K2" s="272">
        <f>($M$1/J2)/24</f>
        <v>18.17264008076729</v>
      </c>
      <c r="L2" s="273">
        <f>J2/$M$1</f>
        <v>0.002292824074074074</v>
      </c>
    </row>
    <row r="3" spans="2:13" ht="12.75">
      <c r="B3" s="271">
        <v>2</v>
      </c>
      <c r="C3" s="183">
        <v>286</v>
      </c>
      <c r="D3" s="184" t="s">
        <v>505</v>
      </c>
      <c r="E3" s="185" t="s">
        <v>364</v>
      </c>
      <c r="F3" s="186">
        <v>1971</v>
      </c>
      <c r="G3" s="185" t="s">
        <v>506</v>
      </c>
      <c r="H3" s="187" t="s">
        <v>366</v>
      </c>
      <c r="I3" s="188">
        <v>2</v>
      </c>
      <c r="J3" s="189">
        <v>0.023877314814814813</v>
      </c>
      <c r="K3" s="274">
        <f aca="true" t="shared" si="0" ref="K3:K79">($M$1/J3)/24</f>
        <v>17.4503150751333</v>
      </c>
      <c r="L3" s="273">
        <f aca="true" t="shared" si="1" ref="L3:L79">J3/$M$1</f>
        <v>0.002387731481481481</v>
      </c>
      <c r="M3" s="225"/>
    </row>
    <row r="4" spans="2:13" ht="12.75">
      <c r="B4" s="271">
        <v>3</v>
      </c>
      <c r="C4" s="183">
        <v>354</v>
      </c>
      <c r="D4" s="184" t="s">
        <v>507</v>
      </c>
      <c r="E4" s="185" t="s">
        <v>364</v>
      </c>
      <c r="F4" s="186">
        <v>1967</v>
      </c>
      <c r="G4" s="185" t="s">
        <v>508</v>
      </c>
      <c r="H4" s="187" t="s">
        <v>366</v>
      </c>
      <c r="I4" s="188">
        <v>3</v>
      </c>
      <c r="J4" s="189">
        <v>0.023935185185185184</v>
      </c>
      <c r="K4" s="275">
        <f t="shared" si="0"/>
        <v>17.408123791102515</v>
      </c>
      <c r="L4" s="273">
        <f t="shared" si="1"/>
        <v>0.0023935185185185183</v>
      </c>
      <c r="M4" s="225"/>
    </row>
    <row r="5" spans="2:12" ht="12.75">
      <c r="B5" s="271">
        <v>4</v>
      </c>
      <c r="C5" s="183">
        <v>475</v>
      </c>
      <c r="D5" s="184" t="s">
        <v>509</v>
      </c>
      <c r="E5" s="185" t="s">
        <v>364</v>
      </c>
      <c r="F5" s="186">
        <v>1974</v>
      </c>
      <c r="G5" s="185" t="s">
        <v>510</v>
      </c>
      <c r="H5" s="187" t="s">
        <v>366</v>
      </c>
      <c r="I5" s="188">
        <v>4</v>
      </c>
      <c r="J5" s="189">
        <v>0.024259259259259258</v>
      </c>
      <c r="K5" s="275">
        <f t="shared" si="0"/>
        <v>17.17557251908397</v>
      </c>
      <c r="L5" s="273">
        <f t="shared" si="1"/>
        <v>0.002425925925925926</v>
      </c>
    </row>
    <row r="6" spans="2:12" ht="12.75">
      <c r="B6" s="271">
        <v>5</v>
      </c>
      <c r="C6" s="183">
        <v>484</v>
      </c>
      <c r="D6" s="184" t="s">
        <v>511</v>
      </c>
      <c r="E6" s="185" t="s">
        <v>364</v>
      </c>
      <c r="F6" s="186">
        <v>1978</v>
      </c>
      <c r="G6" s="185" t="s">
        <v>512</v>
      </c>
      <c r="H6" s="187" t="s">
        <v>366</v>
      </c>
      <c r="I6" s="188">
        <v>5</v>
      </c>
      <c r="J6" s="189">
        <v>0.024513888888888887</v>
      </c>
      <c r="K6" s="275">
        <f t="shared" si="0"/>
        <v>16.9971671388102</v>
      </c>
      <c r="L6" s="273">
        <f t="shared" si="1"/>
        <v>0.002451388888888889</v>
      </c>
    </row>
    <row r="7" spans="2:12" ht="12.75">
      <c r="B7" s="271">
        <v>6</v>
      </c>
      <c r="C7" s="183">
        <v>380</v>
      </c>
      <c r="D7" s="184" t="s">
        <v>143</v>
      </c>
      <c r="E7" s="185" t="s">
        <v>364</v>
      </c>
      <c r="F7" s="186">
        <v>1964</v>
      </c>
      <c r="G7" s="185" t="s">
        <v>513</v>
      </c>
      <c r="H7" s="187" t="s">
        <v>366</v>
      </c>
      <c r="I7" s="188">
        <v>6</v>
      </c>
      <c r="J7" s="189">
        <v>0.024710648148148148</v>
      </c>
      <c r="K7" s="275">
        <f t="shared" si="0"/>
        <v>16.861826697892273</v>
      </c>
      <c r="L7" s="273">
        <f t="shared" si="1"/>
        <v>0.002471064814814815</v>
      </c>
    </row>
    <row r="8" spans="2:12" ht="12.75">
      <c r="B8" s="271">
        <v>7</v>
      </c>
      <c r="C8" s="183">
        <v>413</v>
      </c>
      <c r="D8" s="184" t="s">
        <v>514</v>
      </c>
      <c r="E8" s="185" t="s">
        <v>364</v>
      </c>
      <c r="F8" s="186">
        <v>1990</v>
      </c>
      <c r="G8" s="185" t="s">
        <v>515</v>
      </c>
      <c r="H8" s="187" t="s">
        <v>366</v>
      </c>
      <c r="I8" s="188">
        <v>7</v>
      </c>
      <c r="J8" s="189">
        <v>0.024814814814814817</v>
      </c>
      <c r="K8" s="275">
        <f t="shared" si="0"/>
        <v>16.791044776119403</v>
      </c>
      <c r="L8" s="273">
        <f t="shared" si="1"/>
        <v>0.0024814814814814816</v>
      </c>
    </row>
    <row r="9" spans="2:12" ht="12.75">
      <c r="B9" s="271">
        <v>8</v>
      </c>
      <c r="C9" s="183">
        <v>321</v>
      </c>
      <c r="D9" s="184" t="s">
        <v>516</v>
      </c>
      <c r="E9" s="185" t="s">
        <v>364</v>
      </c>
      <c r="F9" s="186">
        <v>1900</v>
      </c>
      <c r="G9" s="185" t="s">
        <v>517</v>
      </c>
      <c r="H9" s="187" t="s">
        <v>366</v>
      </c>
      <c r="I9" s="188">
        <v>8</v>
      </c>
      <c r="J9" s="189">
        <v>0.025266203703703704</v>
      </c>
      <c r="K9" s="275">
        <f t="shared" si="0"/>
        <v>16.491067338524967</v>
      </c>
      <c r="L9" s="273">
        <f t="shared" si="1"/>
        <v>0.0025266203703703705</v>
      </c>
    </row>
    <row r="10" spans="2:12" ht="12.75">
      <c r="B10" s="271">
        <v>9</v>
      </c>
      <c r="C10" s="183">
        <v>364</v>
      </c>
      <c r="D10" s="184" t="s">
        <v>518</v>
      </c>
      <c r="E10" s="185" t="s">
        <v>364</v>
      </c>
      <c r="F10" s="186">
        <v>1968</v>
      </c>
      <c r="G10" s="185" t="s">
        <v>519</v>
      </c>
      <c r="H10" s="187" t="s">
        <v>366</v>
      </c>
      <c r="I10" s="188">
        <v>9</v>
      </c>
      <c r="J10" s="189">
        <v>0.025300925925925925</v>
      </c>
      <c r="K10" s="275">
        <f t="shared" si="0"/>
        <v>16.46843549862763</v>
      </c>
      <c r="L10" s="273">
        <f t="shared" si="1"/>
        <v>0.0025300925925925925</v>
      </c>
    </row>
    <row r="11" spans="2:12" ht="12.75">
      <c r="B11" s="271">
        <v>10</v>
      </c>
      <c r="C11" s="183">
        <v>198</v>
      </c>
      <c r="D11" s="184" t="s">
        <v>520</v>
      </c>
      <c r="E11" s="185" t="s">
        <v>364</v>
      </c>
      <c r="F11" s="186"/>
      <c r="G11" s="185" t="s">
        <v>521</v>
      </c>
      <c r="H11" s="187"/>
      <c r="I11" s="188"/>
      <c r="J11" s="189">
        <v>0.02534722222222222</v>
      </c>
      <c r="K11" s="275">
        <f t="shared" si="0"/>
        <v>16.438356164383563</v>
      </c>
      <c r="L11" s="273">
        <f t="shared" si="1"/>
        <v>0.002534722222222222</v>
      </c>
    </row>
    <row r="12" spans="2:12" ht="12.75">
      <c r="B12" s="271">
        <v>11</v>
      </c>
      <c r="C12" s="183">
        <v>367</v>
      </c>
      <c r="D12" s="184" t="s">
        <v>522</v>
      </c>
      <c r="E12" s="185" t="s">
        <v>364</v>
      </c>
      <c r="F12" s="186">
        <v>1978</v>
      </c>
      <c r="G12" s="185" t="s">
        <v>517</v>
      </c>
      <c r="H12" s="187" t="s">
        <v>366</v>
      </c>
      <c r="I12" s="188">
        <v>10</v>
      </c>
      <c r="J12" s="189">
        <v>0.025659722222222223</v>
      </c>
      <c r="K12" s="275">
        <f t="shared" si="0"/>
        <v>16.238159675236805</v>
      </c>
      <c r="L12" s="273">
        <f t="shared" si="1"/>
        <v>0.002565972222222222</v>
      </c>
    </row>
    <row r="13" spans="2:12" ht="12.75">
      <c r="B13" s="271">
        <v>12</v>
      </c>
      <c r="C13" s="183">
        <v>199</v>
      </c>
      <c r="D13" s="184" t="s">
        <v>523</v>
      </c>
      <c r="E13" s="185" t="s">
        <v>364</v>
      </c>
      <c r="F13" s="186"/>
      <c r="G13" s="185" t="s">
        <v>521</v>
      </c>
      <c r="H13" s="187"/>
      <c r="I13" s="188"/>
      <c r="J13" s="189">
        <v>0.0256712962962963</v>
      </c>
      <c r="K13" s="275">
        <f t="shared" si="0"/>
        <v>16.23083859332732</v>
      </c>
      <c r="L13" s="273">
        <f t="shared" si="1"/>
        <v>0.00256712962962963</v>
      </c>
    </row>
    <row r="14" spans="2:12" ht="12.75">
      <c r="B14" s="271">
        <v>13</v>
      </c>
      <c r="C14" s="183">
        <v>335</v>
      </c>
      <c r="D14" s="184" t="s">
        <v>524</v>
      </c>
      <c r="E14" s="185" t="s">
        <v>364</v>
      </c>
      <c r="F14" s="186">
        <v>1977</v>
      </c>
      <c r="G14" s="185" t="s">
        <v>47</v>
      </c>
      <c r="H14" s="187" t="s">
        <v>366</v>
      </c>
      <c r="I14" s="188">
        <v>11</v>
      </c>
      <c r="J14" s="189">
        <v>0.025740740740740745</v>
      </c>
      <c r="K14" s="275">
        <f t="shared" si="0"/>
        <v>16.187050359712227</v>
      </c>
      <c r="L14" s="273">
        <f t="shared" si="1"/>
        <v>0.0025740740740740745</v>
      </c>
    </row>
    <row r="15" spans="2:12" ht="12.75">
      <c r="B15" s="271">
        <v>14</v>
      </c>
      <c r="C15" s="183">
        <v>474</v>
      </c>
      <c r="D15" s="184" t="s">
        <v>525</v>
      </c>
      <c r="E15" s="185" t="s">
        <v>364</v>
      </c>
      <c r="F15" s="186">
        <v>1974</v>
      </c>
      <c r="G15" s="185" t="s">
        <v>521</v>
      </c>
      <c r="H15" s="187" t="s">
        <v>366</v>
      </c>
      <c r="I15" s="188">
        <v>12</v>
      </c>
      <c r="J15" s="189">
        <v>0.025775462962962962</v>
      </c>
      <c r="K15" s="275">
        <f t="shared" si="0"/>
        <v>16.16524472384374</v>
      </c>
      <c r="L15" s="273">
        <f t="shared" si="1"/>
        <v>0.002577546296296296</v>
      </c>
    </row>
    <row r="16" spans="2:12" ht="12.75">
      <c r="B16" s="271">
        <v>15</v>
      </c>
      <c r="C16" s="183">
        <v>485</v>
      </c>
      <c r="D16" s="184" t="s">
        <v>526</v>
      </c>
      <c r="E16" s="185" t="s">
        <v>364</v>
      </c>
      <c r="F16" s="186">
        <v>1979</v>
      </c>
      <c r="G16" s="185" t="s">
        <v>527</v>
      </c>
      <c r="H16" s="187" t="s">
        <v>366</v>
      </c>
      <c r="I16" s="188">
        <v>13</v>
      </c>
      <c r="J16" s="189">
        <v>0.025983796296296297</v>
      </c>
      <c r="K16" s="275">
        <f t="shared" si="0"/>
        <v>16.035634743875278</v>
      </c>
      <c r="L16" s="273">
        <f t="shared" si="1"/>
        <v>0.0025983796296296297</v>
      </c>
    </row>
    <row r="17" spans="2:12" ht="12.75">
      <c r="B17" s="271">
        <v>16</v>
      </c>
      <c r="C17" s="183">
        <v>432</v>
      </c>
      <c r="D17" s="184" t="s">
        <v>528</v>
      </c>
      <c r="E17" s="185" t="s">
        <v>364</v>
      </c>
      <c r="F17" s="186">
        <v>1978</v>
      </c>
      <c r="G17" s="185" t="s">
        <v>529</v>
      </c>
      <c r="H17" s="187" t="s">
        <v>366</v>
      </c>
      <c r="I17" s="188">
        <v>14</v>
      </c>
      <c r="J17" s="189">
        <v>0.025995370370370367</v>
      </c>
      <c r="K17" s="275">
        <f t="shared" si="0"/>
        <v>16.028495102404275</v>
      </c>
      <c r="L17" s="273">
        <f t="shared" si="1"/>
        <v>0.0025995370370370365</v>
      </c>
    </row>
    <row r="18" spans="2:12" ht="12.75">
      <c r="B18" s="271">
        <v>17</v>
      </c>
      <c r="C18" s="183">
        <v>420</v>
      </c>
      <c r="D18" s="184" t="s">
        <v>530</v>
      </c>
      <c r="E18" s="185" t="s">
        <v>364</v>
      </c>
      <c r="F18" s="186">
        <v>1983</v>
      </c>
      <c r="G18" s="276" t="s">
        <v>365</v>
      </c>
      <c r="H18" s="187" t="s">
        <v>366</v>
      </c>
      <c r="I18" s="188">
        <v>15</v>
      </c>
      <c r="J18" s="189">
        <v>0.026006944444444447</v>
      </c>
      <c r="K18" s="275">
        <f t="shared" si="0"/>
        <v>16.021361815754336</v>
      </c>
      <c r="L18" s="273">
        <f t="shared" si="1"/>
        <v>0.0026006944444444445</v>
      </c>
    </row>
    <row r="19" spans="2:12" ht="12.75">
      <c r="B19" s="271">
        <v>18</v>
      </c>
      <c r="C19" s="183">
        <v>396</v>
      </c>
      <c r="D19" s="184" t="s">
        <v>531</v>
      </c>
      <c r="E19" s="185" t="s">
        <v>364</v>
      </c>
      <c r="F19" s="186">
        <v>1985</v>
      </c>
      <c r="G19" s="185" t="s">
        <v>532</v>
      </c>
      <c r="H19" s="187" t="s">
        <v>366</v>
      </c>
      <c r="I19" s="188">
        <v>16</v>
      </c>
      <c r="J19" s="189">
        <v>0.026111111111111113</v>
      </c>
      <c r="K19" s="275">
        <f t="shared" si="0"/>
        <v>15.957446808510637</v>
      </c>
      <c r="L19" s="273">
        <f t="shared" si="1"/>
        <v>0.0026111111111111114</v>
      </c>
    </row>
    <row r="20" spans="2:12" ht="12.75">
      <c r="B20" s="271">
        <v>19</v>
      </c>
      <c r="C20" s="183">
        <v>365</v>
      </c>
      <c r="D20" s="184" t="s">
        <v>152</v>
      </c>
      <c r="E20" s="185" t="s">
        <v>364</v>
      </c>
      <c r="F20" s="186">
        <v>1975</v>
      </c>
      <c r="G20" s="185" t="s">
        <v>533</v>
      </c>
      <c r="H20" s="187" t="s">
        <v>366</v>
      </c>
      <c r="I20" s="188">
        <v>17</v>
      </c>
      <c r="J20" s="189">
        <v>0.02619212962962963</v>
      </c>
      <c r="K20" s="275">
        <f t="shared" si="0"/>
        <v>15.90808661069377</v>
      </c>
      <c r="L20" s="273">
        <f t="shared" si="1"/>
        <v>0.002619212962962963</v>
      </c>
    </row>
    <row r="21" spans="2:12" ht="12.75">
      <c r="B21" s="271">
        <v>20</v>
      </c>
      <c r="C21" s="183">
        <v>424</v>
      </c>
      <c r="D21" s="184" t="s">
        <v>534</v>
      </c>
      <c r="E21" s="185" t="s">
        <v>364</v>
      </c>
      <c r="F21" s="186">
        <v>1978</v>
      </c>
      <c r="G21" s="185" t="s">
        <v>527</v>
      </c>
      <c r="H21" s="187" t="s">
        <v>366</v>
      </c>
      <c r="I21" s="188">
        <v>18</v>
      </c>
      <c r="J21" s="189">
        <v>0.026284722222222223</v>
      </c>
      <c r="K21" s="275">
        <f t="shared" si="0"/>
        <v>15.852047556142667</v>
      </c>
      <c r="L21" s="273">
        <f t="shared" si="1"/>
        <v>0.002628472222222222</v>
      </c>
    </row>
    <row r="22" spans="2:12" ht="12.75">
      <c r="B22" s="271">
        <v>21</v>
      </c>
      <c r="C22" s="183">
        <v>495</v>
      </c>
      <c r="D22" s="184" t="s">
        <v>535</v>
      </c>
      <c r="E22" s="185" t="s">
        <v>364</v>
      </c>
      <c r="F22" s="186">
        <v>1977</v>
      </c>
      <c r="G22" s="185" t="s">
        <v>47</v>
      </c>
      <c r="H22" s="187" t="s">
        <v>366</v>
      </c>
      <c r="I22" s="188">
        <v>19</v>
      </c>
      <c r="J22" s="189">
        <v>0.026284722222222223</v>
      </c>
      <c r="K22" s="275">
        <f t="shared" si="0"/>
        <v>15.852047556142667</v>
      </c>
      <c r="L22" s="273">
        <f t="shared" si="1"/>
        <v>0.002628472222222222</v>
      </c>
    </row>
    <row r="23" spans="2:12" ht="12.75">
      <c r="B23" s="271">
        <v>22</v>
      </c>
      <c r="C23" s="183">
        <v>197</v>
      </c>
      <c r="D23" s="184" t="s">
        <v>536</v>
      </c>
      <c r="E23" s="185" t="s">
        <v>364</v>
      </c>
      <c r="F23" s="186"/>
      <c r="G23" s="185" t="s">
        <v>537</v>
      </c>
      <c r="H23" s="187"/>
      <c r="I23" s="188"/>
      <c r="J23" s="189">
        <v>0.026377314814814815</v>
      </c>
      <c r="K23" s="275">
        <f t="shared" si="0"/>
        <v>15.796401930671346</v>
      </c>
      <c r="L23" s="273">
        <f t="shared" si="1"/>
        <v>0.0026377314814814814</v>
      </c>
    </row>
    <row r="24" spans="2:12" ht="12.75">
      <c r="B24" s="271">
        <v>23</v>
      </c>
      <c r="C24" s="183">
        <v>459</v>
      </c>
      <c r="D24" s="184" t="s">
        <v>538</v>
      </c>
      <c r="E24" s="185" t="s">
        <v>364</v>
      </c>
      <c r="F24" s="186">
        <v>1979</v>
      </c>
      <c r="G24" s="185" t="s">
        <v>539</v>
      </c>
      <c r="H24" s="187" t="s">
        <v>366</v>
      </c>
      <c r="I24" s="188">
        <v>20</v>
      </c>
      <c r="J24" s="189">
        <v>0.026504629629629628</v>
      </c>
      <c r="K24" s="275">
        <f t="shared" si="0"/>
        <v>15.72052401746725</v>
      </c>
      <c r="L24" s="273">
        <f t="shared" si="1"/>
        <v>0.002650462962962963</v>
      </c>
    </row>
    <row r="25" spans="2:12" ht="12.75">
      <c r="B25" s="271">
        <v>24</v>
      </c>
      <c r="C25" s="183">
        <v>272</v>
      </c>
      <c r="D25" s="184" t="s">
        <v>540</v>
      </c>
      <c r="E25" s="185" t="s">
        <v>364</v>
      </c>
      <c r="F25" s="186">
        <v>1967</v>
      </c>
      <c r="G25" s="185" t="s">
        <v>541</v>
      </c>
      <c r="H25" s="187" t="s">
        <v>366</v>
      </c>
      <c r="I25" s="188">
        <v>21</v>
      </c>
      <c r="J25" s="189">
        <v>0.02659722222222222</v>
      </c>
      <c r="K25" s="275">
        <f t="shared" si="0"/>
        <v>15.66579634464752</v>
      </c>
      <c r="L25" s="273">
        <f t="shared" si="1"/>
        <v>0.002659722222222222</v>
      </c>
    </row>
    <row r="26" spans="2:12" ht="12.75">
      <c r="B26" s="271">
        <v>25</v>
      </c>
      <c r="C26" s="183">
        <v>284</v>
      </c>
      <c r="D26" s="184" t="s">
        <v>542</v>
      </c>
      <c r="E26" s="185" t="s">
        <v>364</v>
      </c>
      <c r="F26" s="186">
        <v>1992</v>
      </c>
      <c r="G26" s="185" t="s">
        <v>506</v>
      </c>
      <c r="H26" s="187" t="s">
        <v>366</v>
      </c>
      <c r="I26" s="188">
        <v>22</v>
      </c>
      <c r="J26" s="189">
        <v>0.026608796296296297</v>
      </c>
      <c r="K26" s="275">
        <f t="shared" si="0"/>
        <v>15.658982166159198</v>
      </c>
      <c r="L26" s="273">
        <f t="shared" si="1"/>
        <v>0.00266087962962963</v>
      </c>
    </row>
    <row r="27" spans="2:12" ht="12.75">
      <c r="B27" s="271">
        <v>26</v>
      </c>
      <c r="C27" s="183">
        <v>471</v>
      </c>
      <c r="D27" s="184" t="s">
        <v>543</v>
      </c>
      <c r="E27" s="185" t="s">
        <v>364</v>
      </c>
      <c r="F27" s="186">
        <v>1991</v>
      </c>
      <c r="G27" s="185" t="s">
        <v>513</v>
      </c>
      <c r="H27" s="187" t="s">
        <v>366</v>
      </c>
      <c r="I27" s="188">
        <v>23</v>
      </c>
      <c r="J27" s="189">
        <v>0.02670138888888889</v>
      </c>
      <c r="K27" s="275">
        <f t="shared" si="0"/>
        <v>15.604681404421326</v>
      </c>
      <c r="L27" s="273">
        <f t="shared" si="1"/>
        <v>0.002670138888888889</v>
      </c>
    </row>
    <row r="28" spans="2:12" ht="12.75">
      <c r="B28" s="271">
        <v>27</v>
      </c>
      <c r="C28" s="183">
        <v>173</v>
      </c>
      <c r="D28" s="184" t="s">
        <v>544</v>
      </c>
      <c r="E28" s="185" t="s">
        <v>364</v>
      </c>
      <c r="F28" s="186"/>
      <c r="G28" s="185" t="s">
        <v>545</v>
      </c>
      <c r="H28" s="187"/>
      <c r="I28" s="188"/>
      <c r="J28" s="189">
        <v>0.026724537037037036</v>
      </c>
      <c r="K28" s="275">
        <f t="shared" si="0"/>
        <v>15.591165006496318</v>
      </c>
      <c r="L28" s="273">
        <f t="shared" si="1"/>
        <v>0.002672453703703704</v>
      </c>
    </row>
    <row r="29" spans="2:12" ht="12.75">
      <c r="B29" s="271">
        <v>28</v>
      </c>
      <c r="C29" s="183">
        <v>427</v>
      </c>
      <c r="D29" s="184" t="s">
        <v>546</v>
      </c>
      <c r="E29" s="185" t="s">
        <v>364</v>
      </c>
      <c r="F29" s="186">
        <v>1972</v>
      </c>
      <c r="G29" s="185" t="s">
        <v>547</v>
      </c>
      <c r="H29" s="187" t="s">
        <v>366</v>
      </c>
      <c r="I29" s="188">
        <v>24</v>
      </c>
      <c r="J29" s="189">
        <v>0.026828703703703702</v>
      </c>
      <c r="K29" s="275">
        <f t="shared" si="0"/>
        <v>15.530629853321829</v>
      </c>
      <c r="L29" s="273">
        <f t="shared" si="1"/>
        <v>0.00268287037037037</v>
      </c>
    </row>
    <row r="30" spans="2:12" ht="12.75">
      <c r="B30" s="271">
        <v>29</v>
      </c>
      <c r="C30" s="183">
        <v>374</v>
      </c>
      <c r="D30" s="184" t="s">
        <v>548</v>
      </c>
      <c r="E30" s="185" t="s">
        <v>364</v>
      </c>
      <c r="F30" s="186">
        <v>1966</v>
      </c>
      <c r="G30" s="185" t="s">
        <v>549</v>
      </c>
      <c r="H30" s="187" t="s">
        <v>366</v>
      </c>
      <c r="I30" s="188">
        <v>25</v>
      </c>
      <c r="J30" s="189">
        <v>0.02685185185185185</v>
      </c>
      <c r="K30" s="275">
        <f t="shared" si="0"/>
        <v>15.517241379310347</v>
      </c>
      <c r="L30" s="273">
        <f t="shared" si="1"/>
        <v>0.002685185185185185</v>
      </c>
    </row>
    <row r="31" spans="2:12" ht="12.75">
      <c r="B31" s="271">
        <v>30</v>
      </c>
      <c r="C31" s="183">
        <v>375</v>
      </c>
      <c r="D31" s="184" t="s">
        <v>550</v>
      </c>
      <c r="E31" s="185" t="s">
        <v>364</v>
      </c>
      <c r="F31" s="186">
        <v>1965</v>
      </c>
      <c r="G31" s="185" t="s">
        <v>551</v>
      </c>
      <c r="H31" s="187" t="s">
        <v>366</v>
      </c>
      <c r="I31" s="188">
        <v>26</v>
      </c>
      <c r="J31" s="189">
        <v>0.026921296296296294</v>
      </c>
      <c r="K31" s="275">
        <f t="shared" si="0"/>
        <v>15.477214101461739</v>
      </c>
      <c r="L31" s="273">
        <f t="shared" si="1"/>
        <v>0.0026921296296296294</v>
      </c>
    </row>
    <row r="32" spans="2:12" ht="12.75">
      <c r="B32" s="271">
        <v>31</v>
      </c>
      <c r="C32" s="183">
        <v>23</v>
      </c>
      <c r="D32" s="184" t="s">
        <v>552</v>
      </c>
      <c r="E32" s="185" t="s">
        <v>364</v>
      </c>
      <c r="F32" s="186">
        <v>1992</v>
      </c>
      <c r="G32" s="276" t="s">
        <v>365</v>
      </c>
      <c r="H32" s="187" t="s">
        <v>366</v>
      </c>
      <c r="I32" s="188">
        <v>27</v>
      </c>
      <c r="J32" s="189">
        <v>0.02694444444444444</v>
      </c>
      <c r="K32" s="275">
        <f t="shared" si="0"/>
        <v>15.463917525773198</v>
      </c>
      <c r="L32" s="273">
        <f t="shared" si="1"/>
        <v>0.002694444444444444</v>
      </c>
    </row>
    <row r="33" spans="2:12" ht="12.75">
      <c r="B33" s="271">
        <v>32</v>
      </c>
      <c r="C33" s="183">
        <v>358</v>
      </c>
      <c r="D33" s="184" t="s">
        <v>553</v>
      </c>
      <c r="E33" s="185" t="s">
        <v>364</v>
      </c>
      <c r="F33" s="186">
        <v>1963</v>
      </c>
      <c r="G33" s="185" t="s">
        <v>554</v>
      </c>
      <c r="H33" s="187" t="s">
        <v>366</v>
      </c>
      <c r="I33" s="188">
        <v>28</v>
      </c>
      <c r="J33" s="189">
        <v>0.02694444444444444</v>
      </c>
      <c r="K33" s="275">
        <f t="shared" si="0"/>
        <v>15.463917525773198</v>
      </c>
      <c r="L33" s="273">
        <f t="shared" si="1"/>
        <v>0.002694444444444444</v>
      </c>
    </row>
    <row r="34" spans="2:12" ht="12.75">
      <c r="B34" s="271">
        <v>33</v>
      </c>
      <c r="C34" s="183">
        <v>314</v>
      </c>
      <c r="D34" s="184" t="s">
        <v>555</v>
      </c>
      <c r="E34" s="185" t="s">
        <v>364</v>
      </c>
      <c r="F34" s="186">
        <v>1979</v>
      </c>
      <c r="G34" s="185" t="s">
        <v>556</v>
      </c>
      <c r="H34" s="187" t="s">
        <v>366</v>
      </c>
      <c r="I34" s="188">
        <v>29</v>
      </c>
      <c r="J34" s="189">
        <v>0.027129629629629632</v>
      </c>
      <c r="K34" s="275">
        <f t="shared" si="0"/>
        <v>15.358361774744026</v>
      </c>
      <c r="L34" s="273">
        <f t="shared" si="1"/>
        <v>0.002712962962962963</v>
      </c>
    </row>
    <row r="35" spans="2:12" ht="12.75">
      <c r="B35" s="271">
        <v>34</v>
      </c>
      <c r="C35" s="183">
        <v>285</v>
      </c>
      <c r="D35" s="184" t="s">
        <v>557</v>
      </c>
      <c r="E35" s="185" t="s">
        <v>364</v>
      </c>
      <c r="F35" s="186">
        <v>1963</v>
      </c>
      <c r="G35" s="185" t="s">
        <v>506</v>
      </c>
      <c r="H35" s="187" t="s">
        <v>366</v>
      </c>
      <c r="I35" s="188">
        <v>30</v>
      </c>
      <c r="J35" s="189">
        <v>0.027141203703703706</v>
      </c>
      <c r="K35" s="275">
        <f t="shared" si="0"/>
        <v>15.35181236673774</v>
      </c>
      <c r="L35" s="273">
        <f t="shared" si="1"/>
        <v>0.0027141203703703706</v>
      </c>
    </row>
    <row r="36" spans="2:12" ht="12.75">
      <c r="B36" s="271">
        <v>35</v>
      </c>
      <c r="C36" s="183">
        <v>370</v>
      </c>
      <c r="D36" s="184" t="s">
        <v>155</v>
      </c>
      <c r="E36" s="185" t="s">
        <v>364</v>
      </c>
      <c r="F36" s="186">
        <v>1971</v>
      </c>
      <c r="G36" s="185" t="s">
        <v>527</v>
      </c>
      <c r="H36" s="187" t="s">
        <v>366</v>
      </c>
      <c r="I36" s="188">
        <v>31</v>
      </c>
      <c r="J36" s="189">
        <v>0.027175925925925926</v>
      </c>
      <c r="K36" s="275">
        <f t="shared" si="0"/>
        <v>15.33219761499148</v>
      </c>
      <c r="L36" s="273">
        <f t="shared" si="1"/>
        <v>0.0027175925925925926</v>
      </c>
    </row>
    <row r="37" spans="2:12" ht="12.75">
      <c r="B37" s="271">
        <v>36</v>
      </c>
      <c r="C37" s="183">
        <v>195</v>
      </c>
      <c r="D37" s="184" t="s">
        <v>558</v>
      </c>
      <c r="E37" s="185" t="s">
        <v>364</v>
      </c>
      <c r="F37" s="186"/>
      <c r="G37" s="185" t="s">
        <v>559</v>
      </c>
      <c r="H37" s="187"/>
      <c r="I37" s="188"/>
      <c r="J37" s="189">
        <v>0.027199074074074073</v>
      </c>
      <c r="K37" s="275">
        <f t="shared" si="0"/>
        <v>15.319148936170214</v>
      </c>
      <c r="L37" s="273">
        <f t="shared" si="1"/>
        <v>0.0027199074074074074</v>
      </c>
    </row>
    <row r="38" spans="2:12" ht="12.75">
      <c r="B38" s="271">
        <v>37</v>
      </c>
      <c r="C38" s="183">
        <v>196</v>
      </c>
      <c r="D38" s="184" t="s">
        <v>560</v>
      </c>
      <c r="E38" s="185" t="s">
        <v>364</v>
      </c>
      <c r="F38" s="186"/>
      <c r="G38" s="185" t="s">
        <v>561</v>
      </c>
      <c r="H38" s="187"/>
      <c r="I38" s="188"/>
      <c r="J38" s="189">
        <v>0.027210648148148147</v>
      </c>
      <c r="K38" s="275">
        <f t="shared" si="0"/>
        <v>15.312632922160782</v>
      </c>
      <c r="L38" s="273">
        <f t="shared" si="1"/>
        <v>0.0027210648148148146</v>
      </c>
    </row>
    <row r="39" spans="2:12" ht="12.75">
      <c r="B39" s="271">
        <v>38</v>
      </c>
      <c r="C39" s="183">
        <v>324</v>
      </c>
      <c r="D39" s="184" t="s">
        <v>562</v>
      </c>
      <c r="E39" s="185" t="s">
        <v>364</v>
      </c>
      <c r="F39" s="186">
        <v>1965</v>
      </c>
      <c r="G39" s="276" t="s">
        <v>365</v>
      </c>
      <c r="H39" s="187" t="s">
        <v>366</v>
      </c>
      <c r="I39" s="188">
        <v>32</v>
      </c>
      <c r="J39" s="189">
        <v>0.027453703703703702</v>
      </c>
      <c r="K39" s="275">
        <f t="shared" si="0"/>
        <v>15.177065767284992</v>
      </c>
      <c r="L39" s="273">
        <f t="shared" si="1"/>
        <v>0.0027453703703703702</v>
      </c>
    </row>
    <row r="40" spans="2:12" ht="12.75">
      <c r="B40" s="271">
        <v>39</v>
      </c>
      <c r="C40" s="183">
        <v>184</v>
      </c>
      <c r="D40" s="184" t="s">
        <v>563</v>
      </c>
      <c r="E40" s="185" t="s">
        <v>364</v>
      </c>
      <c r="F40" s="186"/>
      <c r="G40" s="185" t="s">
        <v>564</v>
      </c>
      <c r="H40" s="187"/>
      <c r="I40" s="188"/>
      <c r="J40" s="189">
        <v>0.02753472222222222</v>
      </c>
      <c r="K40" s="275">
        <f t="shared" si="0"/>
        <v>15.132408575031526</v>
      </c>
      <c r="L40" s="273">
        <f>J40/$M$1</f>
        <v>0.0027534722222222223</v>
      </c>
    </row>
    <row r="41" spans="2:12" ht="12.75">
      <c r="B41" s="271">
        <v>40</v>
      </c>
      <c r="C41" s="183">
        <v>336</v>
      </c>
      <c r="D41" s="184" t="s">
        <v>565</v>
      </c>
      <c r="E41" s="185" t="s">
        <v>364</v>
      </c>
      <c r="F41" s="186">
        <v>1958</v>
      </c>
      <c r="G41" s="185" t="s">
        <v>566</v>
      </c>
      <c r="H41" s="187" t="s">
        <v>366</v>
      </c>
      <c r="I41" s="188">
        <v>33</v>
      </c>
      <c r="J41" s="189">
        <v>0.02763888888888889</v>
      </c>
      <c r="K41" s="275">
        <f t="shared" si="0"/>
        <v>15.075376884422111</v>
      </c>
      <c r="L41" s="273">
        <f t="shared" si="1"/>
        <v>0.002763888888888889</v>
      </c>
    </row>
    <row r="42" spans="2:12" ht="12.75">
      <c r="B42" s="271">
        <v>41</v>
      </c>
      <c r="C42" s="183">
        <v>182</v>
      </c>
      <c r="D42" s="184" t="s">
        <v>567</v>
      </c>
      <c r="E42" s="185" t="s">
        <v>364</v>
      </c>
      <c r="F42" s="186"/>
      <c r="G42" s="185" t="s">
        <v>568</v>
      </c>
      <c r="H42" s="187"/>
      <c r="I42" s="188"/>
      <c r="J42" s="189">
        <v>0.02753472222222222</v>
      </c>
      <c r="K42" s="275">
        <f t="shared" si="0"/>
        <v>15.132408575031526</v>
      </c>
      <c r="L42" s="273">
        <f>J42/$M$1</f>
        <v>0.0027534722222222223</v>
      </c>
    </row>
    <row r="43" spans="2:12" ht="12.75">
      <c r="B43" s="271">
        <v>42</v>
      </c>
      <c r="C43" s="183">
        <v>387</v>
      </c>
      <c r="D43" s="184" t="s">
        <v>569</v>
      </c>
      <c r="E43" s="185" t="s">
        <v>364</v>
      </c>
      <c r="F43" s="186">
        <v>1978</v>
      </c>
      <c r="G43" s="185" t="s">
        <v>527</v>
      </c>
      <c r="H43" s="187" t="s">
        <v>366</v>
      </c>
      <c r="I43" s="188">
        <v>34</v>
      </c>
      <c r="J43" s="189">
        <v>0.027824074074074074</v>
      </c>
      <c r="K43" s="275">
        <f t="shared" si="0"/>
        <v>14.975041597337771</v>
      </c>
      <c r="L43" s="273">
        <f t="shared" si="1"/>
        <v>0.0027824074074074075</v>
      </c>
    </row>
    <row r="44" spans="2:12" ht="12.75">
      <c r="B44" s="271">
        <v>43</v>
      </c>
      <c r="C44" s="183">
        <v>390</v>
      </c>
      <c r="D44" s="184" t="s">
        <v>570</v>
      </c>
      <c r="E44" s="185" t="s">
        <v>364</v>
      </c>
      <c r="F44" s="186">
        <v>1979</v>
      </c>
      <c r="G44" s="185" t="s">
        <v>566</v>
      </c>
      <c r="H44" s="187" t="s">
        <v>366</v>
      </c>
      <c r="I44" s="188">
        <v>35</v>
      </c>
      <c r="J44" s="189">
        <v>0.02791666666666667</v>
      </c>
      <c r="K44" s="275">
        <f t="shared" si="0"/>
        <v>14.925373134328355</v>
      </c>
      <c r="L44" s="273">
        <f t="shared" si="1"/>
        <v>0.002791666666666667</v>
      </c>
    </row>
    <row r="45" spans="2:12" ht="12.75">
      <c r="B45" s="271">
        <v>44</v>
      </c>
      <c r="C45" s="183">
        <v>452</v>
      </c>
      <c r="D45" s="184" t="s">
        <v>571</v>
      </c>
      <c r="E45" s="185" t="s">
        <v>364</v>
      </c>
      <c r="F45" s="186">
        <v>1983</v>
      </c>
      <c r="G45" s="185" t="s">
        <v>527</v>
      </c>
      <c r="H45" s="187" t="s">
        <v>366</v>
      </c>
      <c r="I45" s="188">
        <v>36</v>
      </c>
      <c r="J45" s="189">
        <v>0.02800925925925926</v>
      </c>
      <c r="K45" s="275">
        <f t="shared" si="0"/>
        <v>14.876033057851238</v>
      </c>
      <c r="L45" s="273">
        <f t="shared" si="1"/>
        <v>0.0028009259259259263</v>
      </c>
    </row>
    <row r="46" spans="2:12" ht="12.75">
      <c r="B46" s="271">
        <v>45</v>
      </c>
      <c r="C46" s="183">
        <v>70</v>
      </c>
      <c r="D46" s="184" t="s">
        <v>572</v>
      </c>
      <c r="E46" s="185" t="s">
        <v>364</v>
      </c>
      <c r="F46" s="186">
        <v>1946</v>
      </c>
      <c r="G46" s="276" t="s">
        <v>365</v>
      </c>
      <c r="H46" s="187" t="s">
        <v>366</v>
      </c>
      <c r="I46" s="188">
        <v>37</v>
      </c>
      <c r="J46" s="189">
        <v>0.028101851851851854</v>
      </c>
      <c r="K46" s="275">
        <f t="shared" si="0"/>
        <v>14.827018121911037</v>
      </c>
      <c r="L46" s="273">
        <f t="shared" si="1"/>
        <v>0.0028101851851851855</v>
      </c>
    </row>
    <row r="47" spans="2:12" ht="12.75">
      <c r="B47" s="271">
        <v>46</v>
      </c>
      <c r="C47" s="183">
        <v>465</v>
      </c>
      <c r="D47" s="184" t="s">
        <v>573</v>
      </c>
      <c r="E47" s="185" t="s">
        <v>364</v>
      </c>
      <c r="F47" s="186">
        <v>1969</v>
      </c>
      <c r="G47" s="185" t="s">
        <v>521</v>
      </c>
      <c r="H47" s="187" t="s">
        <v>366</v>
      </c>
      <c r="I47" s="188">
        <v>38</v>
      </c>
      <c r="J47" s="189">
        <v>0.028194444444444442</v>
      </c>
      <c r="K47" s="275">
        <f t="shared" si="0"/>
        <v>14.778325123152712</v>
      </c>
      <c r="L47" s="273">
        <f t="shared" si="1"/>
        <v>0.0028194444444444443</v>
      </c>
    </row>
    <row r="48" spans="2:12" ht="12.75">
      <c r="B48" s="271">
        <v>47</v>
      </c>
      <c r="C48" s="183">
        <v>307</v>
      </c>
      <c r="D48" s="184" t="s">
        <v>574</v>
      </c>
      <c r="E48" s="185" t="s">
        <v>364</v>
      </c>
      <c r="F48" s="186">
        <v>1900</v>
      </c>
      <c r="G48" s="185" t="s">
        <v>575</v>
      </c>
      <c r="H48" s="187" t="s">
        <v>366</v>
      </c>
      <c r="I48" s="188">
        <v>39</v>
      </c>
      <c r="J48" s="189">
        <v>0.028287037037037038</v>
      </c>
      <c r="K48" s="275">
        <f t="shared" si="0"/>
        <v>14.729950900163665</v>
      </c>
      <c r="L48" s="273">
        <f t="shared" si="1"/>
        <v>0.002828703703703704</v>
      </c>
    </row>
    <row r="49" spans="2:12" ht="12.75">
      <c r="B49" s="271">
        <v>48</v>
      </c>
      <c r="C49" s="183">
        <v>360</v>
      </c>
      <c r="D49" s="184" t="s">
        <v>576</v>
      </c>
      <c r="E49" s="185" t="s">
        <v>364</v>
      </c>
      <c r="F49" s="186">
        <v>1961</v>
      </c>
      <c r="G49" s="185" t="s">
        <v>515</v>
      </c>
      <c r="H49" s="187" t="s">
        <v>366</v>
      </c>
      <c r="I49" s="188">
        <v>40</v>
      </c>
      <c r="J49" s="189">
        <v>0.02837962962962963</v>
      </c>
      <c r="K49" s="275">
        <f t="shared" si="0"/>
        <v>14.681892332789559</v>
      </c>
      <c r="L49" s="273">
        <f t="shared" si="1"/>
        <v>0.002837962962962963</v>
      </c>
    </row>
    <row r="50" spans="2:12" ht="12.75">
      <c r="B50" s="271">
        <v>49</v>
      </c>
      <c r="C50" s="183">
        <v>281</v>
      </c>
      <c r="D50" s="184" t="s">
        <v>577</v>
      </c>
      <c r="E50" s="185" t="s">
        <v>364</v>
      </c>
      <c r="F50" s="186">
        <v>1961</v>
      </c>
      <c r="G50" s="185" t="s">
        <v>506</v>
      </c>
      <c r="H50" s="187" t="s">
        <v>366</v>
      </c>
      <c r="I50" s="188">
        <v>41</v>
      </c>
      <c r="J50" s="189">
        <v>0.02847222222222222</v>
      </c>
      <c r="K50" s="275">
        <f t="shared" si="0"/>
        <v>14.634146341463415</v>
      </c>
      <c r="L50" s="273">
        <f t="shared" si="1"/>
        <v>0.0028472222222222223</v>
      </c>
    </row>
    <row r="51" spans="2:12" ht="12.75">
      <c r="B51" s="271">
        <v>50</v>
      </c>
      <c r="C51" s="183">
        <v>469</v>
      </c>
      <c r="D51" s="184" t="s">
        <v>578</v>
      </c>
      <c r="E51" s="185" t="s">
        <v>364</v>
      </c>
      <c r="F51" s="186">
        <v>1992</v>
      </c>
      <c r="G51" s="185" t="s">
        <v>579</v>
      </c>
      <c r="H51" s="187" t="s">
        <v>366</v>
      </c>
      <c r="I51" s="188">
        <v>42</v>
      </c>
      <c r="J51" s="189">
        <v>0.028564814814814817</v>
      </c>
      <c r="K51" s="275">
        <f t="shared" si="0"/>
        <v>14.58670988654781</v>
      </c>
      <c r="L51" s="273">
        <f t="shared" si="1"/>
        <v>0.0028564814814814815</v>
      </c>
    </row>
    <row r="52" spans="2:12" ht="12.75">
      <c r="B52" s="271">
        <v>51</v>
      </c>
      <c r="C52" s="183">
        <v>304</v>
      </c>
      <c r="D52" s="184" t="s">
        <v>580</v>
      </c>
      <c r="E52" s="185" t="s">
        <v>364</v>
      </c>
      <c r="F52" s="186">
        <v>1900</v>
      </c>
      <c r="G52" s="185" t="s">
        <v>551</v>
      </c>
      <c r="H52" s="187" t="s">
        <v>366</v>
      </c>
      <c r="I52" s="188">
        <v>43</v>
      </c>
      <c r="J52" s="189">
        <v>0.028657407407407406</v>
      </c>
      <c r="K52" s="275">
        <f t="shared" si="0"/>
        <v>14.539579967689823</v>
      </c>
      <c r="L52" s="273">
        <f t="shared" si="1"/>
        <v>0.0028657407407407407</v>
      </c>
    </row>
    <row r="53" spans="2:12" ht="12.75">
      <c r="B53" s="271">
        <v>52</v>
      </c>
      <c r="C53" s="183">
        <v>442</v>
      </c>
      <c r="D53" s="184" t="s">
        <v>581</v>
      </c>
      <c r="E53" s="185" t="s">
        <v>364</v>
      </c>
      <c r="F53" s="186">
        <v>1967</v>
      </c>
      <c r="G53" s="276" t="s">
        <v>365</v>
      </c>
      <c r="H53" s="187" t="s">
        <v>366</v>
      </c>
      <c r="I53" s="188">
        <v>44</v>
      </c>
      <c r="J53" s="189">
        <v>0.028749999999999998</v>
      </c>
      <c r="K53" s="275">
        <f t="shared" si="0"/>
        <v>14.492753623188406</v>
      </c>
      <c r="L53" s="273">
        <f t="shared" si="1"/>
        <v>0.002875</v>
      </c>
    </row>
    <row r="54" spans="2:12" ht="12.75">
      <c r="B54" s="271">
        <v>53</v>
      </c>
      <c r="C54" s="183">
        <v>440</v>
      </c>
      <c r="D54" s="184" t="s">
        <v>582</v>
      </c>
      <c r="E54" s="185" t="s">
        <v>364</v>
      </c>
      <c r="F54" s="186">
        <v>1963</v>
      </c>
      <c r="G54" s="185" t="s">
        <v>583</v>
      </c>
      <c r="H54" s="187" t="s">
        <v>366</v>
      </c>
      <c r="I54" s="188">
        <v>45</v>
      </c>
      <c r="J54" s="189">
        <v>0.02884259259259259</v>
      </c>
      <c r="K54" s="275">
        <f t="shared" si="0"/>
        <v>14.446227929373999</v>
      </c>
      <c r="L54" s="273">
        <f t="shared" si="1"/>
        <v>0.002884259259259259</v>
      </c>
    </row>
    <row r="55" spans="2:12" ht="12.75">
      <c r="B55" s="271">
        <v>54</v>
      </c>
      <c r="C55" s="183">
        <v>359</v>
      </c>
      <c r="D55" s="184" t="s">
        <v>584</v>
      </c>
      <c r="E55" s="185" t="s">
        <v>364</v>
      </c>
      <c r="F55" s="186">
        <v>1959</v>
      </c>
      <c r="G55" s="185" t="s">
        <v>585</v>
      </c>
      <c r="H55" s="187" t="s">
        <v>366</v>
      </c>
      <c r="I55" s="188">
        <v>46</v>
      </c>
      <c r="J55" s="189">
        <v>0.028935185185185185</v>
      </c>
      <c r="K55" s="275">
        <f t="shared" si="0"/>
        <v>14.4</v>
      </c>
      <c r="L55" s="273">
        <f t="shared" si="1"/>
        <v>0.0028935185185185184</v>
      </c>
    </row>
    <row r="56" spans="2:12" ht="12.75">
      <c r="B56" s="271">
        <v>55</v>
      </c>
      <c r="C56" s="183">
        <v>426</v>
      </c>
      <c r="D56" s="184" t="s">
        <v>586</v>
      </c>
      <c r="E56" s="185" t="s">
        <v>364</v>
      </c>
      <c r="F56" s="186">
        <v>1995</v>
      </c>
      <c r="G56" s="185" t="s">
        <v>587</v>
      </c>
      <c r="H56" s="187" t="s">
        <v>366</v>
      </c>
      <c r="I56" s="188">
        <v>47</v>
      </c>
      <c r="J56" s="189">
        <v>0.028935185185185185</v>
      </c>
      <c r="K56" s="275">
        <f t="shared" si="0"/>
        <v>14.4</v>
      </c>
      <c r="L56" s="273">
        <f t="shared" si="1"/>
        <v>0.0028935185185185184</v>
      </c>
    </row>
    <row r="57" spans="2:12" ht="12.75">
      <c r="B57" s="271">
        <v>56</v>
      </c>
      <c r="C57" s="183">
        <v>400</v>
      </c>
      <c r="D57" s="184" t="s">
        <v>588</v>
      </c>
      <c r="E57" s="185" t="s">
        <v>364</v>
      </c>
      <c r="F57" s="186">
        <v>1983</v>
      </c>
      <c r="G57" s="185" t="s">
        <v>589</v>
      </c>
      <c r="H57" s="187" t="s">
        <v>366</v>
      </c>
      <c r="I57" s="188">
        <v>48</v>
      </c>
      <c r="J57" s="189">
        <v>0.028993055555555553</v>
      </c>
      <c r="K57" s="275">
        <f t="shared" si="0"/>
        <v>14.371257485029941</v>
      </c>
      <c r="L57" s="273">
        <f t="shared" si="1"/>
        <v>0.002899305555555555</v>
      </c>
    </row>
    <row r="58" spans="2:12" ht="12.75">
      <c r="B58" s="271">
        <v>57</v>
      </c>
      <c r="C58" s="183">
        <v>457</v>
      </c>
      <c r="D58" s="184" t="s">
        <v>159</v>
      </c>
      <c r="E58" s="185" t="s">
        <v>364</v>
      </c>
      <c r="F58" s="186">
        <v>1964</v>
      </c>
      <c r="G58" s="185" t="s">
        <v>47</v>
      </c>
      <c r="H58" s="187" t="s">
        <v>366</v>
      </c>
      <c r="I58" s="188">
        <v>49</v>
      </c>
      <c r="J58" s="189">
        <v>0.029050925925925928</v>
      </c>
      <c r="K58" s="275">
        <f t="shared" si="0"/>
        <v>14.342629482071713</v>
      </c>
      <c r="L58" s="273">
        <f t="shared" si="1"/>
        <v>0.002905092592592593</v>
      </c>
    </row>
    <row r="59" spans="2:12" ht="12.75">
      <c r="B59" s="271">
        <v>58</v>
      </c>
      <c r="C59" s="183">
        <v>406</v>
      </c>
      <c r="D59" s="184" t="s">
        <v>590</v>
      </c>
      <c r="E59" s="185" t="s">
        <v>364</v>
      </c>
      <c r="F59" s="186">
        <v>1950</v>
      </c>
      <c r="G59" s="185" t="s">
        <v>591</v>
      </c>
      <c r="H59" s="187" t="s">
        <v>366</v>
      </c>
      <c r="I59" s="188">
        <v>50</v>
      </c>
      <c r="J59" s="189">
        <v>0.029108796296296296</v>
      </c>
      <c r="K59" s="275">
        <f t="shared" si="0"/>
        <v>14.314115308151093</v>
      </c>
      <c r="L59" s="273">
        <f t="shared" si="1"/>
        <v>0.0029108796296296296</v>
      </c>
    </row>
    <row r="60" spans="2:12" ht="12.75">
      <c r="B60" s="271">
        <v>59</v>
      </c>
      <c r="C60" s="183">
        <v>416</v>
      </c>
      <c r="D60" s="184" t="s">
        <v>174</v>
      </c>
      <c r="E60" s="185" t="s">
        <v>364</v>
      </c>
      <c r="F60" s="186">
        <v>1976</v>
      </c>
      <c r="G60" s="185" t="s">
        <v>592</v>
      </c>
      <c r="H60" s="187" t="s">
        <v>366</v>
      </c>
      <c r="I60" s="188">
        <v>51</v>
      </c>
      <c r="J60" s="189">
        <v>0.029166666666666664</v>
      </c>
      <c r="K60" s="275">
        <f t="shared" si="0"/>
        <v>14.285714285714286</v>
      </c>
      <c r="L60" s="273">
        <f t="shared" si="1"/>
        <v>0.0029166666666666664</v>
      </c>
    </row>
    <row r="61" spans="2:12" ht="12.75">
      <c r="B61" s="271">
        <v>60</v>
      </c>
      <c r="C61" s="183">
        <v>80</v>
      </c>
      <c r="D61" s="184" t="s">
        <v>593</v>
      </c>
      <c r="E61" s="185" t="s">
        <v>381</v>
      </c>
      <c r="F61" s="186">
        <v>1979</v>
      </c>
      <c r="G61" s="276" t="s">
        <v>365</v>
      </c>
      <c r="H61" s="187" t="s">
        <v>382</v>
      </c>
      <c r="I61" s="188">
        <v>1</v>
      </c>
      <c r="J61" s="189">
        <v>0.02922453703703704</v>
      </c>
      <c r="K61" s="275">
        <f t="shared" si="0"/>
        <v>14.257425742574256</v>
      </c>
      <c r="L61" s="273">
        <f t="shared" si="1"/>
        <v>0.002922453703703704</v>
      </c>
    </row>
    <row r="62" spans="2:12" ht="12.75">
      <c r="B62" s="271">
        <v>61</v>
      </c>
      <c r="C62" s="183">
        <v>325</v>
      </c>
      <c r="D62" s="184" t="s">
        <v>594</v>
      </c>
      <c r="E62" s="185" t="s">
        <v>364</v>
      </c>
      <c r="F62" s="186">
        <v>1982</v>
      </c>
      <c r="G62" s="185" t="s">
        <v>551</v>
      </c>
      <c r="H62" s="187" t="s">
        <v>366</v>
      </c>
      <c r="I62" s="188">
        <v>52</v>
      </c>
      <c r="J62" s="189">
        <v>0.029282407407407406</v>
      </c>
      <c r="K62" s="275">
        <f t="shared" si="0"/>
        <v>14.229249011857709</v>
      </c>
      <c r="L62" s="273">
        <f t="shared" si="1"/>
        <v>0.002928240740740741</v>
      </c>
    </row>
    <row r="63" spans="2:12" ht="12.75">
      <c r="B63" s="271">
        <v>62</v>
      </c>
      <c r="C63" s="183">
        <v>437</v>
      </c>
      <c r="D63" s="184" t="s">
        <v>595</v>
      </c>
      <c r="E63" s="185" t="s">
        <v>364</v>
      </c>
      <c r="F63" s="186">
        <v>1971</v>
      </c>
      <c r="G63" s="185" t="s">
        <v>589</v>
      </c>
      <c r="H63" s="187" t="s">
        <v>366</v>
      </c>
      <c r="I63" s="188">
        <v>53</v>
      </c>
      <c r="J63" s="189">
        <v>0.02934027777777778</v>
      </c>
      <c r="K63" s="275">
        <f t="shared" si="0"/>
        <v>14.201183431952662</v>
      </c>
      <c r="L63" s="273">
        <f t="shared" si="1"/>
        <v>0.002934027777777778</v>
      </c>
    </row>
    <row r="64" spans="2:12" ht="12.75">
      <c r="B64" s="271">
        <v>63</v>
      </c>
      <c r="C64" s="183">
        <v>349</v>
      </c>
      <c r="D64" s="184" t="s">
        <v>596</v>
      </c>
      <c r="E64" s="185" t="s">
        <v>364</v>
      </c>
      <c r="F64" s="186">
        <v>1963</v>
      </c>
      <c r="G64" s="185" t="s">
        <v>597</v>
      </c>
      <c r="H64" s="187" t="s">
        <v>366</v>
      </c>
      <c r="I64" s="188">
        <v>54</v>
      </c>
      <c r="J64" s="189">
        <v>0.02939814814814815</v>
      </c>
      <c r="K64" s="275">
        <f t="shared" si="0"/>
        <v>14.17322834645669</v>
      </c>
      <c r="L64" s="273">
        <f t="shared" si="1"/>
        <v>0.002939814814814815</v>
      </c>
    </row>
    <row r="65" spans="2:12" ht="12.75">
      <c r="B65" s="271">
        <v>64</v>
      </c>
      <c r="C65" s="183">
        <v>449</v>
      </c>
      <c r="D65" s="184" t="s">
        <v>598</v>
      </c>
      <c r="E65" s="185" t="s">
        <v>364</v>
      </c>
      <c r="F65" s="186">
        <v>1965</v>
      </c>
      <c r="G65" s="185" t="s">
        <v>599</v>
      </c>
      <c r="H65" s="187" t="s">
        <v>366</v>
      </c>
      <c r="I65" s="188">
        <v>55</v>
      </c>
      <c r="J65" s="189">
        <v>0.02946759259259259</v>
      </c>
      <c r="K65" s="275">
        <f t="shared" si="0"/>
        <v>14.139827179890025</v>
      </c>
      <c r="L65" s="273">
        <f t="shared" si="1"/>
        <v>0.002946759259259259</v>
      </c>
    </row>
    <row r="66" spans="2:12" ht="12.75">
      <c r="B66" s="271">
        <v>65</v>
      </c>
      <c r="C66" s="183">
        <v>419</v>
      </c>
      <c r="D66" s="184" t="s">
        <v>600</v>
      </c>
      <c r="E66" s="185" t="s">
        <v>364</v>
      </c>
      <c r="F66" s="186"/>
      <c r="G66" s="185" t="s">
        <v>601</v>
      </c>
      <c r="H66" s="187"/>
      <c r="I66" s="188"/>
      <c r="J66" s="189">
        <v>0.029618055555555554</v>
      </c>
      <c r="K66" s="275">
        <f t="shared" si="0"/>
        <v>14.06799531066823</v>
      </c>
      <c r="L66" s="273">
        <f t="shared" si="1"/>
        <v>0.002961805555555555</v>
      </c>
    </row>
    <row r="67" spans="2:12" ht="12.75">
      <c r="B67" s="271">
        <v>66</v>
      </c>
      <c r="C67" s="183">
        <v>480</v>
      </c>
      <c r="D67" s="184" t="s">
        <v>602</v>
      </c>
      <c r="E67" s="185" t="s">
        <v>364</v>
      </c>
      <c r="F67" s="186"/>
      <c r="G67" s="185"/>
      <c r="H67" s="187"/>
      <c r="I67" s="188"/>
      <c r="J67" s="189">
        <v>0.02957175925925926</v>
      </c>
      <c r="K67" s="275">
        <f t="shared" si="0"/>
        <v>14.090019569471623</v>
      </c>
      <c r="L67" s="273">
        <f t="shared" si="1"/>
        <v>0.002957175925925926</v>
      </c>
    </row>
    <row r="68" spans="2:12" ht="12.75">
      <c r="B68" s="271">
        <v>67</v>
      </c>
      <c r="C68" s="183">
        <v>405</v>
      </c>
      <c r="D68" s="184" t="s">
        <v>603</v>
      </c>
      <c r="E68" s="185" t="s">
        <v>364</v>
      </c>
      <c r="F68" s="186"/>
      <c r="G68" s="185" t="s">
        <v>604</v>
      </c>
      <c r="H68" s="187"/>
      <c r="I68" s="188"/>
      <c r="J68" s="189">
        <v>0.02981481481481481</v>
      </c>
      <c r="K68" s="275">
        <f t="shared" si="0"/>
        <v>13.975155279503108</v>
      </c>
      <c r="L68" s="273">
        <f t="shared" si="1"/>
        <v>0.0029814814814814812</v>
      </c>
    </row>
    <row r="69" spans="2:12" ht="12.75">
      <c r="B69" s="271">
        <v>68</v>
      </c>
      <c r="C69" s="183">
        <v>491</v>
      </c>
      <c r="D69" s="184" t="s">
        <v>605</v>
      </c>
      <c r="E69" s="185" t="s">
        <v>364</v>
      </c>
      <c r="F69" s="186">
        <v>1971</v>
      </c>
      <c r="G69" s="185" t="s">
        <v>527</v>
      </c>
      <c r="H69" s="187" t="s">
        <v>366</v>
      </c>
      <c r="I69" s="188">
        <v>56</v>
      </c>
      <c r="J69" s="189">
        <v>0.029664351851851855</v>
      </c>
      <c r="K69" s="275">
        <f t="shared" si="0"/>
        <v>14.046039797112757</v>
      </c>
      <c r="L69" s="273">
        <f t="shared" si="1"/>
        <v>0.0029664351851851857</v>
      </c>
    </row>
    <row r="70" spans="2:12" ht="12.75">
      <c r="B70" s="271">
        <v>69</v>
      </c>
      <c r="C70" s="183">
        <v>333</v>
      </c>
      <c r="D70" s="184" t="s">
        <v>606</v>
      </c>
      <c r="E70" s="185" t="s">
        <v>381</v>
      </c>
      <c r="F70" s="186">
        <v>1969</v>
      </c>
      <c r="G70" s="185" t="s">
        <v>566</v>
      </c>
      <c r="H70" s="187" t="s">
        <v>382</v>
      </c>
      <c r="I70" s="188">
        <v>2</v>
      </c>
      <c r="J70" s="189">
        <v>0.029791666666666664</v>
      </c>
      <c r="K70" s="275">
        <f t="shared" si="0"/>
        <v>13.986013986013987</v>
      </c>
      <c r="L70" s="273">
        <f t="shared" si="1"/>
        <v>0.0029791666666666664</v>
      </c>
    </row>
    <row r="71" spans="2:12" ht="12.75">
      <c r="B71" s="271">
        <v>70</v>
      </c>
      <c r="C71" s="183">
        <v>417</v>
      </c>
      <c r="D71" s="184" t="s">
        <v>607</v>
      </c>
      <c r="E71" s="185" t="s">
        <v>364</v>
      </c>
      <c r="F71" s="186"/>
      <c r="G71" s="185" t="s">
        <v>608</v>
      </c>
      <c r="H71" s="187"/>
      <c r="I71" s="188"/>
      <c r="J71" s="189">
        <v>0.02981481481481481</v>
      </c>
      <c r="K71" s="275">
        <f t="shared" si="0"/>
        <v>13.975155279503108</v>
      </c>
      <c r="L71" s="273">
        <f>J71/$M$1</f>
        <v>0.0029814814814814812</v>
      </c>
    </row>
    <row r="72" spans="2:12" ht="12.75">
      <c r="B72" s="271">
        <v>71</v>
      </c>
      <c r="C72" s="183">
        <v>279</v>
      </c>
      <c r="D72" s="184" t="s">
        <v>609</v>
      </c>
      <c r="E72" s="185" t="s">
        <v>364</v>
      </c>
      <c r="F72" s="186">
        <v>1978</v>
      </c>
      <c r="G72" s="185" t="s">
        <v>506</v>
      </c>
      <c r="H72" s="187" t="s">
        <v>366</v>
      </c>
      <c r="I72" s="188">
        <v>58</v>
      </c>
      <c r="J72" s="189">
        <v>0.029849537037037036</v>
      </c>
      <c r="K72" s="275">
        <f t="shared" si="0"/>
        <v>13.958898797983714</v>
      </c>
      <c r="L72" s="273">
        <f t="shared" si="1"/>
        <v>0.0029849537037037036</v>
      </c>
    </row>
    <row r="73" spans="2:12" ht="12.75">
      <c r="B73" s="271">
        <v>72</v>
      </c>
      <c r="C73" s="183">
        <v>200</v>
      </c>
      <c r="D73" s="184" t="s">
        <v>610</v>
      </c>
      <c r="E73" s="185" t="s">
        <v>364</v>
      </c>
      <c r="F73" s="186"/>
      <c r="G73" s="185" t="s">
        <v>527</v>
      </c>
      <c r="H73" s="187"/>
      <c r="I73" s="188"/>
      <c r="J73" s="189">
        <v>0.029849537037037036</v>
      </c>
      <c r="K73" s="275">
        <f t="shared" si="0"/>
        <v>13.958898797983714</v>
      </c>
      <c r="L73" s="273">
        <f>J73/$M$1</f>
        <v>0.0029849537037037036</v>
      </c>
    </row>
    <row r="74" spans="2:12" ht="12.75">
      <c r="B74" s="271">
        <v>73</v>
      </c>
      <c r="C74" s="183">
        <v>445</v>
      </c>
      <c r="D74" s="184" t="s">
        <v>611</v>
      </c>
      <c r="E74" s="185" t="s">
        <v>364</v>
      </c>
      <c r="F74" s="186">
        <v>1975</v>
      </c>
      <c r="G74" s="185" t="s">
        <v>47</v>
      </c>
      <c r="H74" s="187" t="s">
        <v>366</v>
      </c>
      <c r="I74" s="188">
        <v>59</v>
      </c>
      <c r="J74" s="189">
        <v>0.029861111111111113</v>
      </c>
      <c r="K74" s="275">
        <f t="shared" si="0"/>
        <v>13.953488372093021</v>
      </c>
      <c r="L74" s="273">
        <f t="shared" si="1"/>
        <v>0.0029861111111111113</v>
      </c>
    </row>
    <row r="75" spans="2:12" ht="12.75">
      <c r="B75" s="271">
        <v>74</v>
      </c>
      <c r="C75" s="183">
        <v>292</v>
      </c>
      <c r="D75" s="184" t="s">
        <v>612</v>
      </c>
      <c r="E75" s="185" t="s">
        <v>364</v>
      </c>
      <c r="F75" s="186">
        <v>1900</v>
      </c>
      <c r="G75" s="185" t="s">
        <v>613</v>
      </c>
      <c r="H75" s="187" t="s">
        <v>366</v>
      </c>
      <c r="I75" s="188">
        <v>60</v>
      </c>
      <c r="J75" s="189">
        <v>0.029976851851851852</v>
      </c>
      <c r="K75" s="275">
        <f t="shared" si="0"/>
        <v>13.899613899613898</v>
      </c>
      <c r="L75" s="273">
        <f t="shared" si="1"/>
        <v>0.0029976851851851853</v>
      </c>
    </row>
    <row r="76" spans="2:12" ht="12.75">
      <c r="B76" s="271">
        <v>75</v>
      </c>
      <c r="C76" s="183">
        <v>414</v>
      </c>
      <c r="D76" s="184" t="s">
        <v>614</v>
      </c>
      <c r="E76" s="185" t="s">
        <v>364</v>
      </c>
      <c r="F76" s="186">
        <v>1967</v>
      </c>
      <c r="G76" s="185" t="s">
        <v>615</v>
      </c>
      <c r="H76" s="187" t="s">
        <v>366</v>
      </c>
      <c r="I76" s="188">
        <v>57</v>
      </c>
      <c r="J76" s="189">
        <v>0.029837962962962965</v>
      </c>
      <c r="K76" s="275">
        <f>($M$1/J76)/24</f>
        <v>13.964313421256788</v>
      </c>
      <c r="L76" s="273">
        <f>J76/$M$1</f>
        <v>0.0029837962962962965</v>
      </c>
    </row>
    <row r="77" spans="2:12" ht="12.75">
      <c r="B77" s="271">
        <v>76</v>
      </c>
      <c r="C77" s="183">
        <v>373</v>
      </c>
      <c r="D77" s="184" t="s">
        <v>616</v>
      </c>
      <c r="E77" s="185" t="s">
        <v>364</v>
      </c>
      <c r="F77" s="186">
        <v>1973</v>
      </c>
      <c r="G77" s="185" t="s">
        <v>617</v>
      </c>
      <c r="H77" s="187" t="s">
        <v>366</v>
      </c>
      <c r="I77" s="188">
        <v>61</v>
      </c>
      <c r="J77" s="189">
        <v>0.03006944444444444</v>
      </c>
      <c r="K77" s="275">
        <f t="shared" si="0"/>
        <v>13.856812933025408</v>
      </c>
      <c r="L77" s="273">
        <f t="shared" si="1"/>
        <v>0.003006944444444444</v>
      </c>
    </row>
    <row r="78" spans="2:12" ht="12.75">
      <c r="B78" s="271">
        <v>77</v>
      </c>
      <c r="C78" s="183">
        <v>439</v>
      </c>
      <c r="D78" s="184" t="s">
        <v>618</v>
      </c>
      <c r="E78" s="185" t="s">
        <v>364</v>
      </c>
      <c r="F78" s="186"/>
      <c r="G78" s="185" t="s">
        <v>529</v>
      </c>
      <c r="H78" s="187"/>
      <c r="I78" s="188"/>
      <c r="J78" s="189">
        <v>0.03008101851851852</v>
      </c>
      <c r="K78" s="275">
        <f t="shared" si="0"/>
        <v>13.851481338976528</v>
      </c>
      <c r="L78" s="273">
        <f>J78/$M$1</f>
        <v>0.003008101851851852</v>
      </c>
    </row>
    <row r="79" spans="2:12" ht="12.75">
      <c r="B79" s="271">
        <v>78</v>
      </c>
      <c r="C79" s="183">
        <v>479</v>
      </c>
      <c r="D79" s="184" t="s">
        <v>619</v>
      </c>
      <c r="E79" s="185" t="s">
        <v>364</v>
      </c>
      <c r="F79" s="186">
        <v>1978</v>
      </c>
      <c r="G79" s="185" t="s">
        <v>527</v>
      </c>
      <c r="H79" s="187" t="s">
        <v>366</v>
      </c>
      <c r="I79" s="188">
        <v>62</v>
      </c>
      <c r="J79" s="189">
        <v>0.030150462962962962</v>
      </c>
      <c r="K79" s="275">
        <f t="shared" si="0"/>
        <v>13.81957773512476</v>
      </c>
      <c r="L79" s="273">
        <f t="shared" si="1"/>
        <v>0.003015046296296296</v>
      </c>
    </row>
    <row r="80" spans="2:12" ht="12.75">
      <c r="B80" s="271">
        <v>79</v>
      </c>
      <c r="C80" s="183">
        <v>489</v>
      </c>
      <c r="D80" s="184" t="s">
        <v>620</v>
      </c>
      <c r="E80" s="185" t="s">
        <v>364</v>
      </c>
      <c r="F80" s="186">
        <v>1961</v>
      </c>
      <c r="G80" s="185" t="s">
        <v>566</v>
      </c>
      <c r="H80" s="187" t="s">
        <v>366</v>
      </c>
      <c r="I80" s="188">
        <v>63</v>
      </c>
      <c r="J80" s="189">
        <v>0.030150462962962962</v>
      </c>
      <c r="K80" s="275">
        <f aca="true" t="shared" si="2" ref="K80:K153">($M$1/J80)/24</f>
        <v>13.81957773512476</v>
      </c>
      <c r="L80" s="273">
        <f aca="true" t="shared" si="3" ref="L80:L143">J80/$M$1</f>
        <v>0.003015046296296296</v>
      </c>
    </row>
    <row r="81" spans="2:12" ht="12.75">
      <c r="B81" s="271">
        <v>80</v>
      </c>
      <c r="C81" s="183">
        <v>183</v>
      </c>
      <c r="D81" s="184" t="s">
        <v>621</v>
      </c>
      <c r="E81" s="185" t="s">
        <v>381</v>
      </c>
      <c r="F81" s="186"/>
      <c r="G81" s="185" t="s">
        <v>622</v>
      </c>
      <c r="H81" s="187"/>
      <c r="I81" s="188"/>
      <c r="J81" s="189">
        <v>0.030162037037037032</v>
      </c>
      <c r="K81" s="275">
        <f t="shared" si="2"/>
        <v>13.814274750575597</v>
      </c>
      <c r="L81" s="273">
        <f t="shared" si="3"/>
        <v>0.0030162037037037032</v>
      </c>
    </row>
    <row r="82" spans="2:12" ht="12.75">
      <c r="B82" s="271">
        <v>81</v>
      </c>
      <c r="C82" s="183">
        <v>425</v>
      </c>
      <c r="D82" s="184" t="s">
        <v>623</v>
      </c>
      <c r="E82" s="185" t="s">
        <v>364</v>
      </c>
      <c r="F82" s="186">
        <v>1965</v>
      </c>
      <c r="G82" s="185" t="s">
        <v>624</v>
      </c>
      <c r="H82" s="187" t="s">
        <v>366</v>
      </c>
      <c r="I82" s="188">
        <v>64</v>
      </c>
      <c r="J82" s="189">
        <v>0.030185185185185186</v>
      </c>
      <c r="K82" s="275">
        <f t="shared" si="2"/>
        <v>13.803680981595091</v>
      </c>
      <c r="L82" s="273">
        <f t="shared" si="3"/>
        <v>0.0030185185185185185</v>
      </c>
    </row>
    <row r="83" spans="2:12" ht="12.75">
      <c r="B83" s="271">
        <v>82</v>
      </c>
      <c r="C83" s="183">
        <v>327</v>
      </c>
      <c r="D83" s="184" t="s">
        <v>625</v>
      </c>
      <c r="E83" s="185" t="s">
        <v>364</v>
      </c>
      <c r="F83" s="186">
        <v>1974</v>
      </c>
      <c r="G83" s="185" t="s">
        <v>626</v>
      </c>
      <c r="H83" s="187" t="s">
        <v>366</v>
      </c>
      <c r="I83" s="188">
        <v>65</v>
      </c>
      <c r="J83" s="189">
        <v>0.030208333333333334</v>
      </c>
      <c r="K83" s="275">
        <f t="shared" si="2"/>
        <v>13.793103448275863</v>
      </c>
      <c r="L83" s="273">
        <f t="shared" si="3"/>
        <v>0.0030208333333333333</v>
      </c>
    </row>
    <row r="84" spans="2:12" ht="12.75">
      <c r="B84" s="271">
        <v>83</v>
      </c>
      <c r="C84" s="183">
        <v>186</v>
      </c>
      <c r="D84" s="184" t="s">
        <v>627</v>
      </c>
      <c r="E84" s="185" t="s">
        <v>364</v>
      </c>
      <c r="F84" s="186"/>
      <c r="G84" s="185" t="s">
        <v>628</v>
      </c>
      <c r="H84" s="187"/>
      <c r="I84" s="188"/>
      <c r="J84" s="189">
        <v>0.03026620370370371</v>
      </c>
      <c r="K84" s="275">
        <f t="shared" si="2"/>
        <v>13.766730401529635</v>
      </c>
      <c r="L84" s="273">
        <f t="shared" si="3"/>
        <v>0.003026620370370371</v>
      </c>
    </row>
    <row r="85" spans="2:12" ht="12.75">
      <c r="B85" s="271">
        <v>84</v>
      </c>
      <c r="C85" s="183">
        <v>418</v>
      </c>
      <c r="D85" s="184" t="s">
        <v>629</v>
      </c>
      <c r="E85" s="185" t="s">
        <v>364</v>
      </c>
      <c r="F85" s="186">
        <v>1955</v>
      </c>
      <c r="G85" s="185" t="s">
        <v>630</v>
      </c>
      <c r="H85" s="187" t="s">
        <v>366</v>
      </c>
      <c r="I85" s="188">
        <v>66</v>
      </c>
      <c r="J85" s="189">
        <v>0.030312499999999996</v>
      </c>
      <c r="K85" s="275">
        <f t="shared" si="2"/>
        <v>13.745704467353953</v>
      </c>
      <c r="L85" s="273">
        <f t="shared" si="3"/>
        <v>0.0030312499999999997</v>
      </c>
    </row>
    <row r="86" spans="2:12" ht="12.75">
      <c r="B86" s="271">
        <v>85</v>
      </c>
      <c r="C86" s="183">
        <v>194</v>
      </c>
      <c r="D86" s="184" t="s">
        <v>631</v>
      </c>
      <c r="E86" s="185" t="s">
        <v>364</v>
      </c>
      <c r="F86" s="186"/>
      <c r="G86" s="185" t="s">
        <v>517</v>
      </c>
      <c r="H86" s="187"/>
      <c r="I86" s="188"/>
      <c r="J86" s="189">
        <v>0.030324074074074073</v>
      </c>
      <c r="K86" s="275">
        <f t="shared" si="2"/>
        <v>13.740458015267174</v>
      </c>
      <c r="L86" s="273">
        <f t="shared" si="3"/>
        <v>0.0030324074074074073</v>
      </c>
    </row>
    <row r="87" spans="2:12" ht="12.75">
      <c r="B87" s="271">
        <v>86</v>
      </c>
      <c r="C87" s="183">
        <v>381</v>
      </c>
      <c r="D87" s="184" t="s">
        <v>177</v>
      </c>
      <c r="E87" s="185" t="s">
        <v>381</v>
      </c>
      <c r="F87" s="186">
        <v>1964</v>
      </c>
      <c r="G87" s="185" t="s">
        <v>513</v>
      </c>
      <c r="H87" s="187" t="s">
        <v>382</v>
      </c>
      <c r="I87" s="188">
        <v>3</v>
      </c>
      <c r="J87" s="189">
        <v>0.030590277777777775</v>
      </c>
      <c r="K87" s="275">
        <f t="shared" si="2"/>
        <v>13.620885357548241</v>
      </c>
      <c r="L87" s="273">
        <f t="shared" si="3"/>
        <v>0.0030590277777777777</v>
      </c>
    </row>
    <row r="88" spans="2:12" ht="12.75">
      <c r="B88" s="271">
        <v>87</v>
      </c>
      <c r="C88" s="183">
        <v>454</v>
      </c>
      <c r="D88" s="184" t="s">
        <v>632</v>
      </c>
      <c r="E88" s="185" t="s">
        <v>364</v>
      </c>
      <c r="F88" s="186">
        <v>1992</v>
      </c>
      <c r="G88" s="185" t="s">
        <v>512</v>
      </c>
      <c r="H88" s="187" t="s">
        <v>366</v>
      </c>
      <c r="I88" s="188">
        <v>67</v>
      </c>
      <c r="J88" s="189">
        <v>0.03061342592592593</v>
      </c>
      <c r="K88" s="275">
        <f t="shared" si="2"/>
        <v>13.610586011342152</v>
      </c>
      <c r="L88" s="273">
        <f t="shared" si="3"/>
        <v>0.003061342592592593</v>
      </c>
    </row>
    <row r="89" spans="2:12" ht="12.75">
      <c r="B89" s="271">
        <v>88</v>
      </c>
      <c r="C89" s="183">
        <v>498</v>
      </c>
      <c r="D89" s="184" t="s">
        <v>633</v>
      </c>
      <c r="E89" s="185" t="s">
        <v>364</v>
      </c>
      <c r="F89" s="186">
        <v>1973</v>
      </c>
      <c r="G89" s="185" t="s">
        <v>527</v>
      </c>
      <c r="H89" s="187" t="s">
        <v>366</v>
      </c>
      <c r="I89" s="188">
        <v>68</v>
      </c>
      <c r="J89" s="189">
        <v>0.03068287037037037</v>
      </c>
      <c r="K89" s="275">
        <f t="shared" si="2"/>
        <v>13.579781214635986</v>
      </c>
      <c r="L89" s="273">
        <f t="shared" si="3"/>
        <v>0.003068287037037037</v>
      </c>
    </row>
    <row r="90" spans="2:12" ht="12.75">
      <c r="B90" s="271">
        <v>89</v>
      </c>
      <c r="C90" s="183">
        <v>403</v>
      </c>
      <c r="D90" s="184" t="s">
        <v>634</v>
      </c>
      <c r="E90" s="185" t="s">
        <v>364</v>
      </c>
      <c r="F90" s="186">
        <v>1982</v>
      </c>
      <c r="G90" s="185" t="s">
        <v>521</v>
      </c>
      <c r="H90" s="187" t="s">
        <v>366</v>
      </c>
      <c r="I90" s="188">
        <v>69</v>
      </c>
      <c r="J90" s="189">
        <v>0.030752314814814816</v>
      </c>
      <c r="K90" s="275">
        <f t="shared" si="2"/>
        <v>13.549115543846442</v>
      </c>
      <c r="L90" s="273">
        <f t="shared" si="3"/>
        <v>0.0030752314814814817</v>
      </c>
    </row>
    <row r="91" spans="2:12" ht="12.75">
      <c r="B91" s="271">
        <v>90</v>
      </c>
      <c r="C91" s="183">
        <v>320</v>
      </c>
      <c r="D91" s="184" t="s">
        <v>635</v>
      </c>
      <c r="E91" s="185" t="s">
        <v>364</v>
      </c>
      <c r="F91" s="186">
        <v>1900</v>
      </c>
      <c r="G91" s="185" t="s">
        <v>521</v>
      </c>
      <c r="H91" s="187" t="s">
        <v>366</v>
      </c>
      <c r="I91" s="188">
        <v>70</v>
      </c>
      <c r="J91" s="189">
        <v>0.03078703703703704</v>
      </c>
      <c r="K91" s="275">
        <f t="shared" si="2"/>
        <v>13.533834586466163</v>
      </c>
      <c r="L91" s="273">
        <f t="shared" si="3"/>
        <v>0.003078703703703704</v>
      </c>
    </row>
    <row r="92" spans="2:12" ht="12.75">
      <c r="B92" s="271">
        <v>91</v>
      </c>
      <c r="C92" s="183">
        <v>343</v>
      </c>
      <c r="D92" s="184" t="s">
        <v>636</v>
      </c>
      <c r="E92" s="185" t="s">
        <v>364</v>
      </c>
      <c r="F92" s="186">
        <v>1971</v>
      </c>
      <c r="G92" s="185" t="s">
        <v>591</v>
      </c>
      <c r="H92" s="187" t="s">
        <v>366</v>
      </c>
      <c r="I92" s="188">
        <v>71</v>
      </c>
      <c r="J92" s="189">
        <v>0.030844907407407404</v>
      </c>
      <c r="K92" s="275">
        <f t="shared" si="2"/>
        <v>13.508442776735462</v>
      </c>
      <c r="L92" s="273">
        <f t="shared" si="3"/>
        <v>0.0030844907407407405</v>
      </c>
    </row>
    <row r="93" spans="2:12" ht="12.75">
      <c r="B93" s="271">
        <v>92</v>
      </c>
      <c r="C93" s="183">
        <v>496</v>
      </c>
      <c r="D93" s="184" t="s">
        <v>637</v>
      </c>
      <c r="E93" s="185" t="s">
        <v>364</v>
      </c>
      <c r="F93" s="186">
        <v>1950</v>
      </c>
      <c r="G93" s="185" t="s">
        <v>521</v>
      </c>
      <c r="H93" s="187" t="s">
        <v>366</v>
      </c>
      <c r="I93" s="188">
        <v>72</v>
      </c>
      <c r="J93" s="189">
        <v>0.030937499999999996</v>
      </c>
      <c r="K93" s="275">
        <f t="shared" si="2"/>
        <v>13.468013468013469</v>
      </c>
      <c r="L93" s="273">
        <f t="shared" si="3"/>
        <v>0.0030937499999999997</v>
      </c>
    </row>
    <row r="94" spans="2:12" ht="12.75">
      <c r="B94" s="271">
        <v>93</v>
      </c>
      <c r="C94" s="183">
        <v>451</v>
      </c>
      <c r="D94" s="184" t="s">
        <v>638</v>
      </c>
      <c r="E94" s="185" t="s">
        <v>364</v>
      </c>
      <c r="F94" s="186">
        <v>1954</v>
      </c>
      <c r="G94" s="185" t="s">
        <v>639</v>
      </c>
      <c r="H94" s="187" t="s">
        <v>366</v>
      </c>
      <c r="I94" s="188">
        <v>73</v>
      </c>
      <c r="J94" s="189">
        <v>0.030949074074074077</v>
      </c>
      <c r="K94" s="275">
        <f t="shared" si="2"/>
        <v>13.462976813762154</v>
      </c>
      <c r="L94" s="273">
        <f t="shared" si="3"/>
        <v>0.0030949074074074078</v>
      </c>
    </row>
    <row r="95" spans="2:12" ht="12.75">
      <c r="B95" s="271">
        <v>94</v>
      </c>
      <c r="C95" s="183">
        <v>376</v>
      </c>
      <c r="D95" s="184" t="s">
        <v>371</v>
      </c>
      <c r="E95" s="185" t="s">
        <v>364</v>
      </c>
      <c r="F95" s="186">
        <v>1983</v>
      </c>
      <c r="G95" s="276" t="s">
        <v>365</v>
      </c>
      <c r="H95" s="187" t="s">
        <v>366</v>
      </c>
      <c r="I95" s="188">
        <v>74</v>
      </c>
      <c r="J95" s="189">
        <v>0.03096064814814815</v>
      </c>
      <c r="K95" s="275">
        <f t="shared" si="2"/>
        <v>13.457943925233643</v>
      </c>
      <c r="L95" s="273">
        <f t="shared" si="3"/>
        <v>0.003096064814814815</v>
      </c>
    </row>
    <row r="96" spans="2:12" ht="12.75">
      <c r="B96" s="271">
        <v>95</v>
      </c>
      <c r="C96" s="183">
        <v>294</v>
      </c>
      <c r="D96" s="184" t="s">
        <v>640</v>
      </c>
      <c r="E96" s="185" t="s">
        <v>364</v>
      </c>
      <c r="F96" s="186">
        <v>1900</v>
      </c>
      <c r="G96" s="185" t="s">
        <v>47</v>
      </c>
      <c r="H96" s="187" t="s">
        <v>366</v>
      </c>
      <c r="I96" s="188">
        <v>75</v>
      </c>
      <c r="J96" s="189">
        <v>0.031145833333333334</v>
      </c>
      <c r="K96" s="275">
        <f t="shared" si="2"/>
        <v>13.377926421404682</v>
      </c>
      <c r="L96" s="273">
        <f t="shared" si="3"/>
        <v>0.0031145833333333334</v>
      </c>
    </row>
    <row r="97" spans="2:12" ht="12.75">
      <c r="B97" s="271">
        <v>96</v>
      </c>
      <c r="C97" s="183">
        <v>193</v>
      </c>
      <c r="D97" s="184" t="s">
        <v>641</v>
      </c>
      <c r="E97" s="185" t="s">
        <v>381</v>
      </c>
      <c r="F97" s="186"/>
      <c r="G97" s="185" t="s">
        <v>642</v>
      </c>
      <c r="H97" s="187"/>
      <c r="I97" s="188"/>
      <c r="J97" s="189">
        <v>0.03119212962962963</v>
      </c>
      <c r="K97" s="275">
        <f t="shared" si="2"/>
        <v>13.358070500927644</v>
      </c>
      <c r="L97" s="273">
        <f t="shared" si="3"/>
        <v>0.003119212962962963</v>
      </c>
    </row>
    <row r="98" spans="2:12" ht="12.75">
      <c r="B98" s="271">
        <v>97</v>
      </c>
      <c r="C98" s="183">
        <v>350</v>
      </c>
      <c r="D98" s="184" t="s">
        <v>643</v>
      </c>
      <c r="E98" s="185" t="s">
        <v>364</v>
      </c>
      <c r="F98" s="186">
        <v>1960</v>
      </c>
      <c r="G98" s="185" t="s">
        <v>597</v>
      </c>
      <c r="H98" s="187" t="s">
        <v>366</v>
      </c>
      <c r="I98" s="188">
        <v>76</v>
      </c>
      <c r="J98" s="189">
        <v>0.03125</v>
      </c>
      <c r="K98" s="275">
        <f t="shared" si="2"/>
        <v>13.333333333333334</v>
      </c>
      <c r="L98" s="273">
        <f t="shared" si="3"/>
        <v>0.003125</v>
      </c>
    </row>
    <row r="99" spans="2:12" ht="12.75">
      <c r="B99" s="271">
        <v>98</v>
      </c>
      <c r="C99" s="183">
        <v>296</v>
      </c>
      <c r="D99" s="184" t="s">
        <v>644</v>
      </c>
      <c r="E99" s="185" t="s">
        <v>364</v>
      </c>
      <c r="F99" s="186">
        <v>1900</v>
      </c>
      <c r="G99" s="185" t="s">
        <v>645</v>
      </c>
      <c r="H99" s="187" t="s">
        <v>366</v>
      </c>
      <c r="I99" s="188">
        <v>77</v>
      </c>
      <c r="J99" s="189">
        <v>0.03137731481481481</v>
      </c>
      <c r="K99" s="275">
        <f t="shared" si="2"/>
        <v>13.2792327554408</v>
      </c>
      <c r="L99" s="273">
        <f t="shared" si="3"/>
        <v>0.003137731481481481</v>
      </c>
    </row>
    <row r="100" spans="2:12" ht="12.75">
      <c r="B100" s="271">
        <v>99</v>
      </c>
      <c r="C100" s="183">
        <v>472</v>
      </c>
      <c r="D100" s="184" t="s">
        <v>646</v>
      </c>
      <c r="E100" s="185" t="s">
        <v>364</v>
      </c>
      <c r="F100" s="186"/>
      <c r="G100" s="185" t="s">
        <v>527</v>
      </c>
      <c r="H100" s="187"/>
      <c r="I100" s="188"/>
      <c r="J100" s="189">
        <v>0.03138888888888889</v>
      </c>
      <c r="K100" s="275">
        <f t="shared" si="2"/>
        <v>13.274336283185841</v>
      </c>
      <c r="L100" s="273">
        <f t="shared" si="3"/>
        <v>0.003138888888888889</v>
      </c>
    </row>
    <row r="101" spans="2:12" ht="12.75">
      <c r="B101" s="271">
        <v>100</v>
      </c>
      <c r="C101" s="183">
        <v>313</v>
      </c>
      <c r="D101" s="184" t="s">
        <v>647</v>
      </c>
      <c r="E101" s="185" t="s">
        <v>364</v>
      </c>
      <c r="F101" s="186">
        <v>1965</v>
      </c>
      <c r="G101" s="185" t="s">
        <v>648</v>
      </c>
      <c r="H101" s="187" t="s">
        <v>366</v>
      </c>
      <c r="I101" s="188">
        <v>78</v>
      </c>
      <c r="J101" s="189">
        <v>0.03158564814814815</v>
      </c>
      <c r="K101" s="275">
        <f t="shared" si="2"/>
        <v>13.191645291315501</v>
      </c>
      <c r="L101" s="273">
        <f t="shared" si="3"/>
        <v>0.0031585648148148146</v>
      </c>
    </row>
    <row r="102" spans="2:12" ht="12.75">
      <c r="B102" s="271">
        <v>101</v>
      </c>
      <c r="C102" s="183">
        <v>499</v>
      </c>
      <c r="D102" s="184" t="s">
        <v>649</v>
      </c>
      <c r="E102" s="185" t="s">
        <v>364</v>
      </c>
      <c r="F102" s="186">
        <v>1959</v>
      </c>
      <c r="G102" s="185" t="s">
        <v>650</v>
      </c>
      <c r="H102" s="187" t="s">
        <v>366</v>
      </c>
      <c r="I102" s="188">
        <v>79</v>
      </c>
      <c r="J102" s="189">
        <v>0.031608796296296295</v>
      </c>
      <c r="K102" s="275">
        <f t="shared" si="2"/>
        <v>13.181984621017945</v>
      </c>
      <c r="L102" s="273">
        <f t="shared" si="3"/>
        <v>0.0031608796296296294</v>
      </c>
    </row>
    <row r="103" spans="2:12" ht="12.75">
      <c r="B103" s="271">
        <v>102</v>
      </c>
      <c r="C103" s="183">
        <v>188</v>
      </c>
      <c r="D103" s="184" t="s">
        <v>651</v>
      </c>
      <c r="E103" s="185" t="s">
        <v>364</v>
      </c>
      <c r="F103" s="186"/>
      <c r="G103" s="185" t="s">
        <v>533</v>
      </c>
      <c r="H103" s="187"/>
      <c r="I103" s="188"/>
      <c r="J103" s="189">
        <v>0.03170138888888889</v>
      </c>
      <c r="K103" s="275">
        <f t="shared" si="2"/>
        <v>13.143483023001096</v>
      </c>
      <c r="L103" s="273">
        <f t="shared" si="3"/>
        <v>0.003170138888888889</v>
      </c>
    </row>
    <row r="104" spans="2:12" ht="12.75">
      <c r="B104" s="271">
        <v>103</v>
      </c>
      <c r="C104" s="183">
        <v>462</v>
      </c>
      <c r="D104" s="184" t="s">
        <v>652</v>
      </c>
      <c r="E104" s="185" t="s">
        <v>364</v>
      </c>
      <c r="F104" s="186">
        <v>1956</v>
      </c>
      <c r="G104" s="185" t="s">
        <v>512</v>
      </c>
      <c r="H104" s="187" t="s">
        <v>366</v>
      </c>
      <c r="I104" s="188">
        <v>80</v>
      </c>
      <c r="J104" s="189">
        <v>0.03186342592592593</v>
      </c>
      <c r="K104" s="275">
        <f t="shared" si="2"/>
        <v>13.076643661460224</v>
      </c>
      <c r="L104" s="273">
        <f t="shared" si="3"/>
        <v>0.0031863425925925926</v>
      </c>
    </row>
    <row r="105" spans="2:12" ht="12.75">
      <c r="B105" s="271">
        <v>104</v>
      </c>
      <c r="C105" s="183">
        <v>368</v>
      </c>
      <c r="D105" s="184" t="s">
        <v>653</v>
      </c>
      <c r="E105" s="185" t="s">
        <v>364</v>
      </c>
      <c r="F105" s="186">
        <v>1953</v>
      </c>
      <c r="G105" s="185" t="s">
        <v>654</v>
      </c>
      <c r="H105" s="187" t="s">
        <v>366</v>
      </c>
      <c r="I105" s="188">
        <v>81</v>
      </c>
      <c r="J105" s="189">
        <v>0.03203703703703704</v>
      </c>
      <c r="K105" s="275">
        <f t="shared" si="2"/>
        <v>13.005780346820808</v>
      </c>
      <c r="L105" s="273">
        <f t="shared" si="3"/>
        <v>0.003203703703703704</v>
      </c>
    </row>
    <row r="106" spans="2:12" ht="12.75">
      <c r="B106" s="271">
        <v>105</v>
      </c>
      <c r="C106" s="183">
        <v>456</v>
      </c>
      <c r="D106" s="184" t="s">
        <v>655</v>
      </c>
      <c r="E106" s="185" t="s">
        <v>364</v>
      </c>
      <c r="F106" s="186">
        <v>1987</v>
      </c>
      <c r="G106" s="185" t="s">
        <v>47</v>
      </c>
      <c r="H106" s="187" t="s">
        <v>366</v>
      </c>
      <c r="I106" s="188">
        <v>82</v>
      </c>
      <c r="J106" s="189">
        <v>0.03208333333333333</v>
      </c>
      <c r="K106" s="275">
        <f t="shared" si="2"/>
        <v>12.987012987012989</v>
      </c>
      <c r="L106" s="273">
        <f t="shared" si="3"/>
        <v>0.003208333333333333</v>
      </c>
    </row>
    <row r="107" spans="2:12" ht="12.75">
      <c r="B107" s="271">
        <v>106</v>
      </c>
      <c r="C107" s="183">
        <v>264</v>
      </c>
      <c r="D107" s="184" t="s">
        <v>656</v>
      </c>
      <c r="E107" s="185" t="s">
        <v>364</v>
      </c>
      <c r="F107" s="186">
        <v>1972</v>
      </c>
      <c r="G107" s="185" t="s">
        <v>541</v>
      </c>
      <c r="H107" s="187" t="s">
        <v>366</v>
      </c>
      <c r="I107" s="188">
        <v>83</v>
      </c>
      <c r="J107" s="189">
        <v>0.03209490740740741</v>
      </c>
      <c r="K107" s="275">
        <f t="shared" si="2"/>
        <v>12.982329606923907</v>
      </c>
      <c r="L107" s="273">
        <f t="shared" si="3"/>
        <v>0.003209490740740741</v>
      </c>
    </row>
    <row r="108" spans="2:12" ht="12.75">
      <c r="B108" s="271">
        <v>107</v>
      </c>
      <c r="C108" s="183">
        <v>490</v>
      </c>
      <c r="D108" s="184" t="s">
        <v>657</v>
      </c>
      <c r="E108" s="185" t="s">
        <v>364</v>
      </c>
      <c r="F108" s="186">
        <v>1967</v>
      </c>
      <c r="G108" s="185" t="s">
        <v>512</v>
      </c>
      <c r="H108" s="187" t="s">
        <v>366</v>
      </c>
      <c r="I108" s="188">
        <v>84</v>
      </c>
      <c r="J108" s="189">
        <v>0.032129629629629626</v>
      </c>
      <c r="K108" s="275">
        <f t="shared" si="2"/>
        <v>12.968299711815563</v>
      </c>
      <c r="L108" s="273">
        <f t="shared" si="3"/>
        <v>0.0032129629629629626</v>
      </c>
    </row>
    <row r="109" spans="2:12" ht="12.75">
      <c r="B109" s="271">
        <v>108</v>
      </c>
      <c r="C109" s="183">
        <v>293</v>
      </c>
      <c r="D109" s="184" t="s">
        <v>181</v>
      </c>
      <c r="E109" s="185" t="s">
        <v>364</v>
      </c>
      <c r="F109" s="186">
        <v>1900</v>
      </c>
      <c r="G109" s="185" t="s">
        <v>47</v>
      </c>
      <c r="H109" s="187" t="s">
        <v>366</v>
      </c>
      <c r="I109" s="188">
        <v>85</v>
      </c>
      <c r="J109" s="189">
        <v>0.032164351851851854</v>
      </c>
      <c r="K109" s="275">
        <f t="shared" si="2"/>
        <v>12.9543001079525</v>
      </c>
      <c r="L109" s="273">
        <f t="shared" si="3"/>
        <v>0.0032164351851851855</v>
      </c>
    </row>
    <row r="110" spans="2:12" ht="12.75">
      <c r="B110" s="271">
        <v>109</v>
      </c>
      <c r="C110" s="183">
        <v>409</v>
      </c>
      <c r="D110" s="184" t="s">
        <v>658</v>
      </c>
      <c r="E110" s="185" t="s">
        <v>364</v>
      </c>
      <c r="F110" s="186">
        <v>1968</v>
      </c>
      <c r="G110" s="185" t="s">
        <v>527</v>
      </c>
      <c r="H110" s="187" t="s">
        <v>366</v>
      </c>
      <c r="I110" s="188">
        <v>86</v>
      </c>
      <c r="J110" s="189">
        <v>0.0321875</v>
      </c>
      <c r="K110" s="275">
        <f t="shared" si="2"/>
        <v>12.944983818770226</v>
      </c>
      <c r="L110" s="273">
        <f t="shared" si="3"/>
        <v>0.0032187500000000003</v>
      </c>
    </row>
    <row r="111" spans="2:12" ht="12.75">
      <c r="B111" s="271">
        <v>110</v>
      </c>
      <c r="C111" s="183">
        <v>366</v>
      </c>
      <c r="D111" s="184" t="s">
        <v>659</v>
      </c>
      <c r="E111" s="185" t="s">
        <v>381</v>
      </c>
      <c r="F111" s="186">
        <v>1974</v>
      </c>
      <c r="G111" s="185" t="s">
        <v>517</v>
      </c>
      <c r="H111" s="187" t="s">
        <v>382</v>
      </c>
      <c r="I111" s="188">
        <v>4</v>
      </c>
      <c r="J111" s="189">
        <v>0.03221064814814815</v>
      </c>
      <c r="K111" s="275">
        <f t="shared" si="2"/>
        <v>12.935680919870643</v>
      </c>
      <c r="L111" s="273">
        <f t="shared" si="3"/>
        <v>0.0032210648148148146</v>
      </c>
    </row>
    <row r="112" spans="2:12" ht="12.75">
      <c r="B112" s="271">
        <v>111</v>
      </c>
      <c r="C112" s="183">
        <v>310</v>
      </c>
      <c r="D112" s="184" t="s">
        <v>660</v>
      </c>
      <c r="E112" s="185" t="s">
        <v>381</v>
      </c>
      <c r="F112" s="186">
        <v>1900</v>
      </c>
      <c r="G112" s="185" t="s">
        <v>47</v>
      </c>
      <c r="H112" s="187" t="s">
        <v>382</v>
      </c>
      <c r="I112" s="188">
        <v>5</v>
      </c>
      <c r="J112" s="189">
        <v>0.03228009259259259</v>
      </c>
      <c r="K112" s="275">
        <f t="shared" si="2"/>
        <v>12.907852276801721</v>
      </c>
      <c r="L112" s="273">
        <f t="shared" si="3"/>
        <v>0.003228009259259259</v>
      </c>
    </row>
    <row r="113" spans="2:12" ht="12.75">
      <c r="B113" s="271">
        <v>112</v>
      </c>
      <c r="C113" s="183">
        <v>446</v>
      </c>
      <c r="D113" s="184" t="s">
        <v>661</v>
      </c>
      <c r="E113" s="185" t="s">
        <v>364</v>
      </c>
      <c r="F113" s="186">
        <v>1965</v>
      </c>
      <c r="G113" s="185" t="s">
        <v>662</v>
      </c>
      <c r="H113" s="187" t="s">
        <v>366</v>
      </c>
      <c r="I113" s="188">
        <v>87</v>
      </c>
      <c r="J113" s="189">
        <v>0.03230324074074074</v>
      </c>
      <c r="K113" s="275">
        <f t="shared" si="2"/>
        <v>12.898602651379436</v>
      </c>
      <c r="L113" s="273">
        <f t="shared" si="3"/>
        <v>0.003230324074074074</v>
      </c>
    </row>
    <row r="114" spans="2:12" ht="12.75">
      <c r="B114" s="271">
        <v>113</v>
      </c>
      <c r="C114" s="183">
        <v>67</v>
      </c>
      <c r="D114" s="184" t="s">
        <v>663</v>
      </c>
      <c r="E114" s="185" t="s">
        <v>364</v>
      </c>
      <c r="F114" s="186">
        <v>1953</v>
      </c>
      <c r="G114" s="276" t="s">
        <v>365</v>
      </c>
      <c r="H114" s="187" t="s">
        <v>366</v>
      </c>
      <c r="I114" s="188">
        <v>88</v>
      </c>
      <c r="J114" s="189">
        <v>0.03231481481481482</v>
      </c>
      <c r="K114" s="275">
        <f t="shared" si="2"/>
        <v>12.89398280802292</v>
      </c>
      <c r="L114" s="273">
        <f t="shared" si="3"/>
        <v>0.003231481481481482</v>
      </c>
    </row>
    <row r="115" spans="2:12" ht="12.75">
      <c r="B115" s="271">
        <v>114</v>
      </c>
      <c r="C115" s="183">
        <v>323</v>
      </c>
      <c r="D115" s="184" t="s">
        <v>664</v>
      </c>
      <c r="E115" s="185" t="s">
        <v>364</v>
      </c>
      <c r="F115" s="186">
        <v>1970</v>
      </c>
      <c r="G115" s="185" t="s">
        <v>665</v>
      </c>
      <c r="H115" s="187" t="s">
        <v>366</v>
      </c>
      <c r="I115" s="188">
        <v>89</v>
      </c>
      <c r="J115" s="189">
        <v>0.03238425925925926</v>
      </c>
      <c r="K115" s="275">
        <f t="shared" si="2"/>
        <v>12.866333095067906</v>
      </c>
      <c r="L115" s="273">
        <f t="shared" si="3"/>
        <v>0.003238425925925926</v>
      </c>
    </row>
    <row r="116" spans="2:12" ht="12.75">
      <c r="B116" s="271">
        <v>115</v>
      </c>
      <c r="C116" s="183">
        <v>443</v>
      </c>
      <c r="D116" s="184" t="s">
        <v>666</v>
      </c>
      <c r="E116" s="185" t="s">
        <v>364</v>
      </c>
      <c r="F116" s="186">
        <v>1983</v>
      </c>
      <c r="G116" s="185" t="s">
        <v>667</v>
      </c>
      <c r="H116" s="187" t="s">
        <v>366</v>
      </c>
      <c r="I116" s="188">
        <v>90</v>
      </c>
      <c r="J116" s="189">
        <v>0.03248842592592593</v>
      </c>
      <c r="K116" s="275">
        <f t="shared" si="2"/>
        <v>12.825080156750978</v>
      </c>
      <c r="L116" s="273">
        <f t="shared" si="3"/>
        <v>0.0032488425925925927</v>
      </c>
    </row>
    <row r="117" spans="2:12" ht="12.75">
      <c r="B117" s="271">
        <v>116</v>
      </c>
      <c r="C117" s="183">
        <v>428</v>
      </c>
      <c r="D117" s="184" t="s">
        <v>668</v>
      </c>
      <c r="E117" s="185" t="s">
        <v>364</v>
      </c>
      <c r="F117" s="186">
        <v>1986</v>
      </c>
      <c r="G117" s="185" t="s">
        <v>592</v>
      </c>
      <c r="H117" s="187" t="s">
        <v>366</v>
      </c>
      <c r="I117" s="188">
        <v>91</v>
      </c>
      <c r="J117" s="189">
        <v>0.032499999999999994</v>
      </c>
      <c r="K117" s="275">
        <f t="shared" si="2"/>
        <v>12.820512820512823</v>
      </c>
      <c r="L117" s="273">
        <f t="shared" si="3"/>
        <v>0.0032499999999999994</v>
      </c>
    </row>
    <row r="118" spans="2:12" ht="12.75">
      <c r="B118" s="271">
        <v>117</v>
      </c>
      <c r="C118" s="183">
        <v>191</v>
      </c>
      <c r="D118" s="184" t="s">
        <v>669</v>
      </c>
      <c r="E118" s="185" t="s">
        <v>364</v>
      </c>
      <c r="F118" s="186"/>
      <c r="G118" s="185" t="s">
        <v>670</v>
      </c>
      <c r="H118" s="187"/>
      <c r="I118" s="188"/>
      <c r="J118" s="189">
        <v>0.032511574074074075</v>
      </c>
      <c r="K118" s="275">
        <f t="shared" si="2"/>
        <v>12.815948736205057</v>
      </c>
      <c r="L118" s="273">
        <f t="shared" si="3"/>
        <v>0.0032511574074074075</v>
      </c>
    </row>
    <row r="119" spans="2:12" ht="12.75">
      <c r="B119" s="271">
        <v>118</v>
      </c>
      <c r="C119" s="183">
        <v>270</v>
      </c>
      <c r="D119" s="184" t="s">
        <v>671</v>
      </c>
      <c r="E119" s="185" t="s">
        <v>364</v>
      </c>
      <c r="F119" s="186">
        <v>1955</v>
      </c>
      <c r="G119" s="185" t="s">
        <v>541</v>
      </c>
      <c r="H119" s="187" t="s">
        <v>366</v>
      </c>
      <c r="I119" s="188">
        <v>92</v>
      </c>
      <c r="J119" s="189">
        <v>0.03253472222222222</v>
      </c>
      <c r="K119" s="275">
        <f t="shared" si="2"/>
        <v>12.8068303094984</v>
      </c>
      <c r="L119" s="273">
        <f t="shared" si="3"/>
        <v>0.0032534722222222223</v>
      </c>
    </row>
    <row r="120" spans="2:12" ht="12.75">
      <c r="B120" s="271">
        <v>119</v>
      </c>
      <c r="C120" s="183">
        <v>412</v>
      </c>
      <c r="D120" s="184" t="s">
        <v>672</v>
      </c>
      <c r="E120" s="185" t="s">
        <v>364</v>
      </c>
      <c r="F120" s="186">
        <v>1986</v>
      </c>
      <c r="G120" s="185" t="s">
        <v>673</v>
      </c>
      <c r="H120" s="187" t="s">
        <v>366</v>
      </c>
      <c r="I120" s="188">
        <v>93</v>
      </c>
      <c r="J120" s="189">
        <v>0.03253472222222222</v>
      </c>
      <c r="K120" s="275">
        <f t="shared" si="2"/>
        <v>12.8068303094984</v>
      </c>
      <c r="L120" s="273">
        <f t="shared" si="3"/>
        <v>0.0032534722222222223</v>
      </c>
    </row>
    <row r="121" spans="2:12" ht="12.75">
      <c r="B121" s="271">
        <v>120</v>
      </c>
      <c r="C121" s="183">
        <v>463</v>
      </c>
      <c r="D121" s="184" t="s">
        <v>674</v>
      </c>
      <c r="E121" s="185" t="s">
        <v>364</v>
      </c>
      <c r="F121" s="186">
        <v>1977</v>
      </c>
      <c r="G121" s="185" t="s">
        <v>521</v>
      </c>
      <c r="H121" s="187" t="s">
        <v>366</v>
      </c>
      <c r="I121" s="188">
        <v>94</v>
      </c>
      <c r="J121" s="189">
        <v>0.03263888888888889</v>
      </c>
      <c r="K121" s="275">
        <f t="shared" si="2"/>
        <v>12.765957446808509</v>
      </c>
      <c r="L121" s="273">
        <f t="shared" si="3"/>
        <v>0.003263888888888889</v>
      </c>
    </row>
    <row r="122" spans="2:12" ht="12.75">
      <c r="B122" s="271">
        <v>121</v>
      </c>
      <c r="C122" s="183">
        <v>363</v>
      </c>
      <c r="D122" s="184" t="s">
        <v>675</v>
      </c>
      <c r="E122" s="185" t="s">
        <v>364</v>
      </c>
      <c r="F122" s="186">
        <v>1958</v>
      </c>
      <c r="G122" s="185" t="s">
        <v>47</v>
      </c>
      <c r="H122" s="187" t="s">
        <v>366</v>
      </c>
      <c r="I122" s="188">
        <v>95</v>
      </c>
      <c r="J122" s="189">
        <v>0.03263888888888889</v>
      </c>
      <c r="K122" s="275">
        <f t="shared" si="2"/>
        <v>12.765957446808509</v>
      </c>
      <c r="L122" s="273">
        <f t="shared" si="3"/>
        <v>0.003263888888888889</v>
      </c>
    </row>
    <row r="123" spans="2:12" ht="12.75">
      <c r="B123" s="271">
        <v>122</v>
      </c>
      <c r="C123" s="183">
        <v>458</v>
      </c>
      <c r="D123" s="184" t="s">
        <v>676</v>
      </c>
      <c r="E123" s="185" t="s">
        <v>364</v>
      </c>
      <c r="F123" s="186">
        <v>1962</v>
      </c>
      <c r="G123" s="185" t="s">
        <v>677</v>
      </c>
      <c r="H123" s="187" t="s">
        <v>366</v>
      </c>
      <c r="I123" s="188">
        <v>96</v>
      </c>
      <c r="J123" s="189">
        <v>0.03270833333333333</v>
      </c>
      <c r="K123" s="275">
        <f t="shared" si="2"/>
        <v>12.738853503184714</v>
      </c>
      <c r="L123" s="273">
        <f t="shared" si="3"/>
        <v>0.003270833333333333</v>
      </c>
    </row>
    <row r="124" spans="2:12" ht="12.75">
      <c r="B124" s="271">
        <v>123</v>
      </c>
      <c r="C124" s="183">
        <v>391</v>
      </c>
      <c r="D124" s="184" t="s">
        <v>678</v>
      </c>
      <c r="E124" s="185" t="s">
        <v>364</v>
      </c>
      <c r="F124" s="186">
        <v>1965</v>
      </c>
      <c r="G124" s="185" t="s">
        <v>539</v>
      </c>
      <c r="H124" s="187" t="s">
        <v>366</v>
      </c>
      <c r="I124" s="188">
        <v>97</v>
      </c>
      <c r="J124" s="189">
        <v>0.03274305555555555</v>
      </c>
      <c r="K124" s="275">
        <f t="shared" si="2"/>
        <v>12.725344644750797</v>
      </c>
      <c r="L124" s="273">
        <f t="shared" si="3"/>
        <v>0.0032743055555555555</v>
      </c>
    </row>
    <row r="125" spans="2:12" ht="12.75">
      <c r="B125" s="271">
        <v>124</v>
      </c>
      <c r="C125" s="183">
        <v>301</v>
      </c>
      <c r="D125" s="184" t="s">
        <v>679</v>
      </c>
      <c r="E125" s="185" t="s">
        <v>364</v>
      </c>
      <c r="F125" s="186">
        <v>1900</v>
      </c>
      <c r="G125" s="185" t="s">
        <v>680</v>
      </c>
      <c r="H125" s="187" t="s">
        <v>366</v>
      </c>
      <c r="I125" s="188">
        <v>98</v>
      </c>
      <c r="J125" s="189">
        <v>0.03275462962962963</v>
      </c>
      <c r="K125" s="275">
        <f t="shared" si="2"/>
        <v>12.720848056537102</v>
      </c>
      <c r="L125" s="273">
        <f t="shared" si="3"/>
        <v>0.0032754629629629627</v>
      </c>
    </row>
    <row r="126" spans="2:12" ht="12.75">
      <c r="B126" s="271">
        <v>125</v>
      </c>
      <c r="C126" s="183">
        <v>282</v>
      </c>
      <c r="D126" s="184" t="s">
        <v>681</v>
      </c>
      <c r="E126" s="185" t="s">
        <v>364</v>
      </c>
      <c r="F126" s="186">
        <v>1957</v>
      </c>
      <c r="G126" s="185" t="s">
        <v>506</v>
      </c>
      <c r="H126" s="187" t="s">
        <v>366</v>
      </c>
      <c r="I126" s="188">
        <v>99</v>
      </c>
      <c r="J126" s="189">
        <v>0.03280092592592593</v>
      </c>
      <c r="K126" s="275">
        <f t="shared" si="2"/>
        <v>12.702893436838389</v>
      </c>
      <c r="L126" s="273">
        <f t="shared" si="3"/>
        <v>0.0032800925925925927</v>
      </c>
    </row>
    <row r="127" spans="2:12" ht="12.75">
      <c r="B127" s="271">
        <v>126</v>
      </c>
      <c r="C127" s="183">
        <v>181</v>
      </c>
      <c r="D127" s="184" t="s">
        <v>682</v>
      </c>
      <c r="E127" s="185" t="s">
        <v>381</v>
      </c>
      <c r="F127" s="186"/>
      <c r="G127" s="185" t="s">
        <v>683</v>
      </c>
      <c r="H127" s="187"/>
      <c r="I127" s="188"/>
      <c r="J127" s="189">
        <v>0.0328125</v>
      </c>
      <c r="K127" s="275">
        <f t="shared" si="2"/>
        <v>12.698412698412698</v>
      </c>
      <c r="L127" s="273">
        <f t="shared" si="3"/>
        <v>0.0032812500000000003</v>
      </c>
    </row>
    <row r="128" spans="2:12" ht="12.75">
      <c r="B128" s="271">
        <v>127</v>
      </c>
      <c r="C128" s="183">
        <v>189</v>
      </c>
      <c r="D128" s="184" t="s">
        <v>684</v>
      </c>
      <c r="E128" s="185" t="s">
        <v>364</v>
      </c>
      <c r="F128" s="186"/>
      <c r="G128" s="185" t="s">
        <v>506</v>
      </c>
      <c r="H128" s="187"/>
      <c r="I128" s="188"/>
      <c r="J128" s="189">
        <v>0.032824074074074075</v>
      </c>
      <c r="K128" s="275">
        <f t="shared" si="2"/>
        <v>12.693935119887165</v>
      </c>
      <c r="L128" s="273">
        <f t="shared" si="3"/>
        <v>0.0032824074074074075</v>
      </c>
    </row>
    <row r="129" spans="2:12" ht="12.75">
      <c r="B129" s="271">
        <v>128</v>
      </c>
      <c r="C129" s="183">
        <v>277</v>
      </c>
      <c r="D129" s="184" t="s">
        <v>685</v>
      </c>
      <c r="E129" s="185" t="s">
        <v>364</v>
      </c>
      <c r="F129" s="186">
        <v>1958</v>
      </c>
      <c r="G129" s="185" t="s">
        <v>506</v>
      </c>
      <c r="H129" s="187" t="s">
        <v>366</v>
      </c>
      <c r="I129" s="188">
        <v>100</v>
      </c>
      <c r="J129" s="189">
        <v>0.03283564814814815</v>
      </c>
      <c r="K129" s="275">
        <f t="shared" si="2"/>
        <v>12.689460697920339</v>
      </c>
      <c r="L129" s="273">
        <f t="shared" si="3"/>
        <v>0.0032835648148148147</v>
      </c>
    </row>
    <row r="130" spans="2:12" ht="12.75">
      <c r="B130" s="271">
        <v>129</v>
      </c>
      <c r="C130" s="183">
        <v>276</v>
      </c>
      <c r="D130" s="184" t="s">
        <v>686</v>
      </c>
      <c r="E130" s="185" t="s">
        <v>364</v>
      </c>
      <c r="F130" s="186">
        <v>1983</v>
      </c>
      <c r="G130" s="185" t="s">
        <v>687</v>
      </c>
      <c r="H130" s="187" t="s">
        <v>366</v>
      </c>
      <c r="I130" s="188">
        <v>101</v>
      </c>
      <c r="J130" s="189">
        <v>0.03293981481481481</v>
      </c>
      <c r="K130" s="275">
        <f t="shared" si="2"/>
        <v>12.64933239634575</v>
      </c>
      <c r="L130" s="273">
        <f t="shared" si="3"/>
        <v>0.003293981481481481</v>
      </c>
    </row>
    <row r="131" spans="2:12" ht="12.75">
      <c r="B131" s="271">
        <v>130</v>
      </c>
      <c r="C131" s="183">
        <v>213</v>
      </c>
      <c r="D131" s="184" t="s">
        <v>688</v>
      </c>
      <c r="E131" s="185" t="s">
        <v>381</v>
      </c>
      <c r="F131" s="186">
        <v>1989</v>
      </c>
      <c r="G131" s="185" t="s">
        <v>687</v>
      </c>
      <c r="H131" s="187" t="s">
        <v>382</v>
      </c>
      <c r="I131" s="188">
        <v>6</v>
      </c>
      <c r="J131" s="189">
        <v>0.032962962962962965</v>
      </c>
      <c r="K131" s="275">
        <f t="shared" si="2"/>
        <v>12.640449438202246</v>
      </c>
      <c r="L131" s="273">
        <f t="shared" si="3"/>
        <v>0.0032962962962962963</v>
      </c>
    </row>
    <row r="132" spans="2:12" ht="12.75">
      <c r="B132" s="271">
        <v>131</v>
      </c>
      <c r="C132" s="183">
        <v>291</v>
      </c>
      <c r="D132" s="184" t="s">
        <v>689</v>
      </c>
      <c r="E132" s="185" t="s">
        <v>364</v>
      </c>
      <c r="F132" s="186">
        <v>1900</v>
      </c>
      <c r="G132" s="185" t="s">
        <v>690</v>
      </c>
      <c r="H132" s="187" t="s">
        <v>366</v>
      </c>
      <c r="I132" s="188">
        <v>102</v>
      </c>
      <c r="J132" s="189">
        <v>0.03300925925925926</v>
      </c>
      <c r="K132" s="275">
        <f t="shared" si="2"/>
        <v>12.622720897615707</v>
      </c>
      <c r="L132" s="273">
        <f t="shared" si="3"/>
        <v>0.003300925925925926</v>
      </c>
    </row>
    <row r="133" spans="2:12" ht="12.75">
      <c r="B133" s="271">
        <v>132</v>
      </c>
      <c r="C133" s="183">
        <v>299</v>
      </c>
      <c r="D133" s="184" t="s">
        <v>691</v>
      </c>
      <c r="E133" s="185" t="s">
        <v>381</v>
      </c>
      <c r="F133" s="186">
        <v>1976</v>
      </c>
      <c r="G133" s="185" t="s">
        <v>692</v>
      </c>
      <c r="H133" s="187" t="s">
        <v>382</v>
      </c>
      <c r="I133" s="188">
        <v>7</v>
      </c>
      <c r="J133" s="189">
        <v>0.03300925925925926</v>
      </c>
      <c r="K133" s="275">
        <f t="shared" si="2"/>
        <v>12.622720897615707</v>
      </c>
      <c r="L133" s="273">
        <f t="shared" si="3"/>
        <v>0.003300925925925926</v>
      </c>
    </row>
    <row r="134" spans="2:12" ht="12.75">
      <c r="B134" s="271">
        <v>133</v>
      </c>
      <c r="C134" s="183">
        <v>300</v>
      </c>
      <c r="D134" s="184" t="s">
        <v>693</v>
      </c>
      <c r="E134" s="185" t="s">
        <v>364</v>
      </c>
      <c r="F134" s="186">
        <v>1957</v>
      </c>
      <c r="G134" s="185" t="s">
        <v>692</v>
      </c>
      <c r="H134" s="187" t="s">
        <v>366</v>
      </c>
      <c r="I134" s="188">
        <v>103</v>
      </c>
      <c r="J134" s="189">
        <v>0.03302083333333333</v>
      </c>
      <c r="K134" s="275">
        <f t="shared" si="2"/>
        <v>12.618296529968454</v>
      </c>
      <c r="L134" s="273">
        <f t="shared" si="3"/>
        <v>0.003302083333333333</v>
      </c>
    </row>
    <row r="135" spans="2:12" ht="12.75">
      <c r="B135" s="271">
        <v>134</v>
      </c>
      <c r="C135" s="183">
        <v>298</v>
      </c>
      <c r="D135" s="184" t="s">
        <v>694</v>
      </c>
      <c r="E135" s="185" t="s">
        <v>364</v>
      </c>
      <c r="F135" s="186">
        <v>1978</v>
      </c>
      <c r="G135" s="185" t="s">
        <v>692</v>
      </c>
      <c r="H135" s="187" t="s">
        <v>366</v>
      </c>
      <c r="I135" s="188">
        <v>104</v>
      </c>
      <c r="J135" s="189">
        <v>0.03302083333333333</v>
      </c>
      <c r="K135" s="275">
        <f t="shared" si="2"/>
        <v>12.618296529968454</v>
      </c>
      <c r="L135" s="273">
        <f t="shared" si="3"/>
        <v>0.003302083333333333</v>
      </c>
    </row>
    <row r="136" spans="2:12" ht="12.75">
      <c r="B136" s="271">
        <v>135</v>
      </c>
      <c r="C136" s="183">
        <v>398</v>
      </c>
      <c r="D136" s="184" t="s">
        <v>695</v>
      </c>
      <c r="E136" s="185" t="s">
        <v>364</v>
      </c>
      <c r="F136" s="186">
        <v>1978</v>
      </c>
      <c r="G136" s="185" t="s">
        <v>527</v>
      </c>
      <c r="H136" s="187" t="s">
        <v>366</v>
      </c>
      <c r="I136" s="188">
        <v>105</v>
      </c>
      <c r="J136" s="189">
        <v>0.03302083333333333</v>
      </c>
      <c r="K136" s="275">
        <f t="shared" si="2"/>
        <v>12.618296529968454</v>
      </c>
      <c r="L136" s="273">
        <f t="shared" si="3"/>
        <v>0.003302083333333333</v>
      </c>
    </row>
    <row r="137" spans="2:12" ht="12.75">
      <c r="B137" s="271">
        <v>136</v>
      </c>
      <c r="C137" s="183">
        <v>187</v>
      </c>
      <c r="D137" s="184" t="s">
        <v>696</v>
      </c>
      <c r="E137" s="185" t="s">
        <v>364</v>
      </c>
      <c r="F137" s="186"/>
      <c r="G137" s="185" t="s">
        <v>529</v>
      </c>
      <c r="H137" s="187"/>
      <c r="I137" s="188"/>
      <c r="J137" s="189">
        <v>0.03304398148148149</v>
      </c>
      <c r="K137" s="275">
        <f t="shared" si="2"/>
        <v>12.609457092819612</v>
      </c>
      <c r="L137" s="273">
        <f t="shared" si="3"/>
        <v>0.0033043981481481488</v>
      </c>
    </row>
    <row r="138" spans="2:12" ht="12.75">
      <c r="B138" s="271">
        <v>137</v>
      </c>
      <c r="C138" s="183">
        <v>392</v>
      </c>
      <c r="D138" s="184" t="s">
        <v>697</v>
      </c>
      <c r="E138" s="185" t="s">
        <v>364</v>
      </c>
      <c r="F138" s="186">
        <v>1981</v>
      </c>
      <c r="G138" s="185" t="s">
        <v>579</v>
      </c>
      <c r="H138" s="187" t="s">
        <v>366</v>
      </c>
      <c r="I138" s="188">
        <v>106</v>
      </c>
      <c r="J138" s="189">
        <v>0.03314814814814815</v>
      </c>
      <c r="K138" s="275">
        <f t="shared" si="2"/>
        <v>12.569832402234637</v>
      </c>
      <c r="L138" s="273">
        <f t="shared" si="3"/>
        <v>0.0033148148148148147</v>
      </c>
    </row>
    <row r="139" spans="2:12" ht="12.75">
      <c r="B139" s="271">
        <v>138</v>
      </c>
      <c r="C139" s="183">
        <v>288</v>
      </c>
      <c r="D139" s="184" t="s">
        <v>698</v>
      </c>
      <c r="E139" s="185" t="s">
        <v>364</v>
      </c>
      <c r="F139" s="186">
        <v>1900</v>
      </c>
      <c r="G139" s="185" t="s">
        <v>47</v>
      </c>
      <c r="H139" s="187" t="s">
        <v>366</v>
      </c>
      <c r="I139" s="188">
        <v>107</v>
      </c>
      <c r="J139" s="189">
        <v>0.03325231481481481</v>
      </c>
      <c r="K139" s="275">
        <f t="shared" si="2"/>
        <v>12.530455969369998</v>
      </c>
      <c r="L139" s="273">
        <f t="shared" si="3"/>
        <v>0.003325231481481481</v>
      </c>
    </row>
    <row r="140" spans="2:12" ht="12.75">
      <c r="B140" s="271">
        <v>139</v>
      </c>
      <c r="C140" s="183">
        <v>362</v>
      </c>
      <c r="D140" s="184" t="s">
        <v>699</v>
      </c>
      <c r="E140" s="185" t="s">
        <v>364</v>
      </c>
      <c r="F140" s="186">
        <v>1972</v>
      </c>
      <c r="G140" s="185" t="s">
        <v>700</v>
      </c>
      <c r="H140" s="187" t="s">
        <v>366</v>
      </c>
      <c r="I140" s="188">
        <v>108</v>
      </c>
      <c r="J140" s="189">
        <v>0.033344907407407406</v>
      </c>
      <c r="K140" s="275">
        <f t="shared" si="2"/>
        <v>12.49566122874002</v>
      </c>
      <c r="L140" s="273">
        <f t="shared" si="3"/>
        <v>0.0033344907407407407</v>
      </c>
    </row>
    <row r="141" spans="2:12" ht="12.75">
      <c r="B141" s="271">
        <v>140</v>
      </c>
      <c r="C141" s="183">
        <v>308</v>
      </c>
      <c r="D141" s="184" t="s">
        <v>701</v>
      </c>
      <c r="E141" s="185" t="s">
        <v>364</v>
      </c>
      <c r="F141" s="186">
        <v>1900</v>
      </c>
      <c r="G141" s="185" t="s">
        <v>702</v>
      </c>
      <c r="H141" s="187" t="s">
        <v>366</v>
      </c>
      <c r="I141" s="188">
        <v>109</v>
      </c>
      <c r="J141" s="189">
        <v>0.03347222222222222</v>
      </c>
      <c r="K141" s="275">
        <f t="shared" si="2"/>
        <v>12.448132780082988</v>
      </c>
      <c r="L141" s="273">
        <f t="shared" si="3"/>
        <v>0.0033472222222222224</v>
      </c>
    </row>
    <row r="142" spans="2:12" ht="12.75">
      <c r="B142" s="271">
        <v>141</v>
      </c>
      <c r="C142" s="183">
        <v>433</v>
      </c>
      <c r="D142" s="184" t="s">
        <v>703</v>
      </c>
      <c r="E142" s="185" t="s">
        <v>364</v>
      </c>
      <c r="F142" s="186">
        <v>1974</v>
      </c>
      <c r="G142" s="185" t="s">
        <v>527</v>
      </c>
      <c r="H142" s="187" t="s">
        <v>366</v>
      </c>
      <c r="I142" s="188">
        <v>110</v>
      </c>
      <c r="J142" s="189">
        <v>0.03361111111111111</v>
      </c>
      <c r="K142" s="275">
        <f t="shared" si="2"/>
        <v>12.396694214876034</v>
      </c>
      <c r="L142" s="273">
        <f t="shared" si="3"/>
        <v>0.003361111111111111</v>
      </c>
    </row>
    <row r="143" spans="2:12" ht="12.75">
      <c r="B143" s="271">
        <v>142</v>
      </c>
      <c r="C143" s="183">
        <v>216</v>
      </c>
      <c r="D143" s="184" t="s">
        <v>704</v>
      </c>
      <c r="E143" s="185" t="s">
        <v>364</v>
      </c>
      <c r="F143" s="186">
        <v>1973</v>
      </c>
      <c r="G143" s="185" t="s">
        <v>687</v>
      </c>
      <c r="H143" s="187" t="s">
        <v>366</v>
      </c>
      <c r="I143" s="188">
        <v>111</v>
      </c>
      <c r="J143" s="189">
        <v>0.03386574074074074</v>
      </c>
      <c r="K143" s="275">
        <f t="shared" si="2"/>
        <v>12.303485987696517</v>
      </c>
      <c r="L143" s="273">
        <f t="shared" si="3"/>
        <v>0.003386574074074074</v>
      </c>
    </row>
    <row r="144" spans="2:12" ht="12.75">
      <c r="B144" s="271">
        <v>143</v>
      </c>
      <c r="C144" s="183">
        <v>318</v>
      </c>
      <c r="D144" s="184" t="s">
        <v>705</v>
      </c>
      <c r="E144" s="185" t="s">
        <v>364</v>
      </c>
      <c r="F144" s="186">
        <v>1900</v>
      </c>
      <c r="G144" s="185" t="s">
        <v>706</v>
      </c>
      <c r="H144" s="187" t="s">
        <v>366</v>
      </c>
      <c r="I144" s="188">
        <v>112</v>
      </c>
      <c r="J144" s="189">
        <v>0.033900462962962966</v>
      </c>
      <c r="K144" s="275">
        <f t="shared" si="2"/>
        <v>12.290884260839876</v>
      </c>
      <c r="L144" s="273">
        <f aca="true" t="shared" si="4" ref="L144:L207">J144/$M$1</f>
        <v>0.0033900462962962964</v>
      </c>
    </row>
    <row r="145" spans="2:12" ht="12.75">
      <c r="B145" s="271">
        <v>144</v>
      </c>
      <c r="C145" s="183">
        <v>460</v>
      </c>
      <c r="D145" s="184" t="s">
        <v>707</v>
      </c>
      <c r="E145" s="185" t="s">
        <v>364</v>
      </c>
      <c r="F145" s="186">
        <v>1950</v>
      </c>
      <c r="G145" s="185" t="s">
        <v>512</v>
      </c>
      <c r="H145" s="187" t="s">
        <v>366</v>
      </c>
      <c r="I145" s="188">
        <v>113</v>
      </c>
      <c r="J145" s="189">
        <v>0.03391203703703704</v>
      </c>
      <c r="K145" s="275">
        <f t="shared" si="2"/>
        <v>12.286689419795222</v>
      </c>
      <c r="L145" s="273">
        <f t="shared" si="4"/>
        <v>0.003391203703703704</v>
      </c>
    </row>
    <row r="146" spans="2:12" ht="12.75">
      <c r="B146" s="271">
        <v>145</v>
      </c>
      <c r="C146" s="183">
        <v>453</v>
      </c>
      <c r="D146" s="184" t="s">
        <v>708</v>
      </c>
      <c r="E146" s="185" t="s">
        <v>364</v>
      </c>
      <c r="F146" s="186">
        <v>1989</v>
      </c>
      <c r="G146" s="185" t="s">
        <v>512</v>
      </c>
      <c r="H146" s="187" t="s">
        <v>366</v>
      </c>
      <c r="I146" s="188">
        <v>114</v>
      </c>
      <c r="J146" s="189">
        <v>0.033935185185185186</v>
      </c>
      <c r="K146" s="275">
        <f t="shared" si="2"/>
        <v>12.278308321964529</v>
      </c>
      <c r="L146" s="273">
        <f t="shared" si="4"/>
        <v>0.003393518518518519</v>
      </c>
    </row>
    <row r="147" spans="2:12" ht="12.75">
      <c r="B147" s="271">
        <v>146</v>
      </c>
      <c r="C147" s="183">
        <v>444</v>
      </c>
      <c r="D147" s="184" t="s">
        <v>709</v>
      </c>
      <c r="E147" s="185" t="s">
        <v>364</v>
      </c>
      <c r="F147" s="186">
        <v>1973</v>
      </c>
      <c r="G147" s="185" t="s">
        <v>710</v>
      </c>
      <c r="H147" s="187" t="s">
        <v>366</v>
      </c>
      <c r="I147" s="188">
        <v>115</v>
      </c>
      <c r="J147" s="189">
        <v>0.03401620370370371</v>
      </c>
      <c r="K147" s="275">
        <f t="shared" si="2"/>
        <v>12.249064307587615</v>
      </c>
      <c r="L147" s="273">
        <f t="shared" si="4"/>
        <v>0.003401620370370371</v>
      </c>
    </row>
    <row r="148" spans="2:12" ht="12.75">
      <c r="B148" s="271">
        <v>147</v>
      </c>
      <c r="C148" s="183">
        <v>497</v>
      </c>
      <c r="D148" s="184" t="s">
        <v>711</v>
      </c>
      <c r="E148" s="185" t="s">
        <v>381</v>
      </c>
      <c r="F148" s="186">
        <v>1985</v>
      </c>
      <c r="G148" s="185" t="s">
        <v>712</v>
      </c>
      <c r="H148" s="187" t="s">
        <v>382</v>
      </c>
      <c r="I148" s="188">
        <v>8</v>
      </c>
      <c r="J148" s="189">
        <v>0.03401620370370371</v>
      </c>
      <c r="K148" s="275">
        <f t="shared" si="2"/>
        <v>12.249064307587615</v>
      </c>
      <c r="L148" s="273">
        <f t="shared" si="4"/>
        <v>0.003401620370370371</v>
      </c>
    </row>
    <row r="149" spans="2:12" ht="12.75">
      <c r="B149" s="271">
        <v>148</v>
      </c>
      <c r="C149" s="183">
        <v>483</v>
      </c>
      <c r="D149" s="184" t="s">
        <v>713</v>
      </c>
      <c r="E149" s="185" t="s">
        <v>364</v>
      </c>
      <c r="F149" s="186">
        <v>1976</v>
      </c>
      <c r="G149" s="185" t="s">
        <v>622</v>
      </c>
      <c r="H149" s="187" t="s">
        <v>366</v>
      </c>
      <c r="I149" s="188">
        <v>116</v>
      </c>
      <c r="J149" s="189">
        <v>0.034074074074074076</v>
      </c>
      <c r="K149" s="275">
        <f t="shared" si="2"/>
        <v>12.228260869565217</v>
      </c>
      <c r="L149" s="273">
        <f t="shared" si="4"/>
        <v>0.0034074074074074076</v>
      </c>
    </row>
    <row r="150" spans="2:12" ht="12.75">
      <c r="B150" s="271">
        <v>149</v>
      </c>
      <c r="C150" s="183">
        <v>297</v>
      </c>
      <c r="D150" s="184" t="s">
        <v>714</v>
      </c>
      <c r="E150" s="185" t="s">
        <v>364</v>
      </c>
      <c r="F150" s="186">
        <v>1900</v>
      </c>
      <c r="G150" s="185" t="s">
        <v>715</v>
      </c>
      <c r="H150" s="187" t="s">
        <v>366</v>
      </c>
      <c r="I150" s="188">
        <v>117</v>
      </c>
      <c r="J150" s="189">
        <v>0.034074074074074076</v>
      </c>
      <c r="K150" s="275">
        <f t="shared" si="2"/>
        <v>12.228260869565217</v>
      </c>
      <c r="L150" s="273">
        <f t="shared" si="4"/>
        <v>0.0034074074074074076</v>
      </c>
    </row>
    <row r="151" spans="2:12" ht="12.75">
      <c r="B151" s="271">
        <v>150</v>
      </c>
      <c r="C151" s="183">
        <v>61</v>
      </c>
      <c r="D151" s="184" t="s">
        <v>373</v>
      </c>
      <c r="E151" s="185" t="s">
        <v>364</v>
      </c>
      <c r="F151" s="186">
        <v>1963</v>
      </c>
      <c r="G151" s="276" t="s">
        <v>365</v>
      </c>
      <c r="H151" s="187" t="s">
        <v>366</v>
      </c>
      <c r="I151" s="188">
        <v>118</v>
      </c>
      <c r="J151" s="189">
        <v>0.03423611111111111</v>
      </c>
      <c r="K151" s="275">
        <f t="shared" si="2"/>
        <v>12.170385395537524</v>
      </c>
      <c r="L151" s="273">
        <f t="shared" si="4"/>
        <v>0.003423611111111111</v>
      </c>
    </row>
    <row r="152" spans="2:12" ht="12.75">
      <c r="B152" s="271">
        <v>151</v>
      </c>
      <c r="C152" s="183">
        <v>372</v>
      </c>
      <c r="D152" s="184" t="s">
        <v>716</v>
      </c>
      <c r="E152" s="185" t="s">
        <v>364</v>
      </c>
      <c r="F152" s="186">
        <v>1980</v>
      </c>
      <c r="G152" s="185" t="s">
        <v>551</v>
      </c>
      <c r="H152" s="187" t="s">
        <v>366</v>
      </c>
      <c r="I152" s="188">
        <v>119</v>
      </c>
      <c r="J152" s="189">
        <v>0.03436342592592593</v>
      </c>
      <c r="K152" s="275">
        <f t="shared" si="2"/>
        <v>12.12529471202425</v>
      </c>
      <c r="L152" s="273">
        <f t="shared" si="4"/>
        <v>0.003436342592592593</v>
      </c>
    </row>
    <row r="153" spans="2:12" ht="12.75">
      <c r="B153" s="271">
        <v>152</v>
      </c>
      <c r="C153" s="183">
        <v>399</v>
      </c>
      <c r="D153" s="184" t="s">
        <v>717</v>
      </c>
      <c r="E153" s="185" t="s">
        <v>364</v>
      </c>
      <c r="F153" s="186">
        <v>1966</v>
      </c>
      <c r="G153" s="185" t="s">
        <v>718</v>
      </c>
      <c r="H153" s="187" t="s">
        <v>366</v>
      </c>
      <c r="I153" s="188">
        <v>120</v>
      </c>
      <c r="J153" s="189">
        <v>0.03451388888888889</v>
      </c>
      <c r="K153" s="275">
        <f t="shared" si="2"/>
        <v>12.072434607645874</v>
      </c>
      <c r="L153" s="273">
        <f t="shared" si="4"/>
        <v>0.0034513888888888893</v>
      </c>
    </row>
    <row r="154" spans="2:12" ht="12.75">
      <c r="B154" s="271">
        <v>153</v>
      </c>
      <c r="C154" s="183">
        <v>342</v>
      </c>
      <c r="D154" s="184" t="s">
        <v>719</v>
      </c>
      <c r="E154" s="185" t="s">
        <v>364</v>
      </c>
      <c r="F154" s="186">
        <v>1965</v>
      </c>
      <c r="G154" s="185" t="s">
        <v>720</v>
      </c>
      <c r="H154" s="187" t="s">
        <v>366</v>
      </c>
      <c r="I154" s="188">
        <v>121</v>
      </c>
      <c r="J154" s="189">
        <v>0.03453703703703704</v>
      </c>
      <c r="K154" s="275">
        <f aca="true" t="shared" si="5" ref="K154:K219">($M$1/J154)/24</f>
        <v>12.064343163538872</v>
      </c>
      <c r="L154" s="273">
        <f t="shared" si="4"/>
        <v>0.003453703703703704</v>
      </c>
    </row>
    <row r="155" spans="2:12" ht="12.75">
      <c r="B155" s="271">
        <v>154</v>
      </c>
      <c r="C155" s="183">
        <v>332</v>
      </c>
      <c r="D155" s="184" t="s">
        <v>721</v>
      </c>
      <c r="E155" s="185" t="s">
        <v>364</v>
      </c>
      <c r="F155" s="186">
        <v>1955</v>
      </c>
      <c r="G155" s="185" t="s">
        <v>566</v>
      </c>
      <c r="H155" s="187" t="s">
        <v>366</v>
      </c>
      <c r="I155" s="188">
        <v>122</v>
      </c>
      <c r="J155" s="189">
        <v>0.034652777777777775</v>
      </c>
      <c r="K155" s="275">
        <f t="shared" si="5"/>
        <v>12.024048096192386</v>
      </c>
      <c r="L155" s="273">
        <f t="shared" si="4"/>
        <v>0.0034652777777777776</v>
      </c>
    </row>
    <row r="156" spans="2:12" ht="12.75">
      <c r="B156" s="271">
        <v>155</v>
      </c>
      <c r="C156" s="183">
        <v>64</v>
      </c>
      <c r="D156" s="184" t="s">
        <v>191</v>
      </c>
      <c r="E156" s="185" t="s">
        <v>364</v>
      </c>
      <c r="F156" s="186">
        <v>1963</v>
      </c>
      <c r="G156" s="276" t="s">
        <v>365</v>
      </c>
      <c r="H156" s="187" t="s">
        <v>366</v>
      </c>
      <c r="I156" s="188">
        <v>123</v>
      </c>
      <c r="J156" s="189">
        <v>0.03474537037037037</v>
      </c>
      <c r="K156" s="275">
        <f t="shared" si="5"/>
        <v>11.992005329780147</v>
      </c>
      <c r="L156" s="273">
        <f t="shared" si="4"/>
        <v>0.0034745370370370373</v>
      </c>
    </row>
    <row r="157" spans="2:12" ht="12.75">
      <c r="B157" s="271">
        <v>156</v>
      </c>
      <c r="C157" s="183">
        <v>492</v>
      </c>
      <c r="D157" s="184" t="s">
        <v>722</v>
      </c>
      <c r="E157" s="185" t="s">
        <v>364</v>
      </c>
      <c r="F157" s="186">
        <v>1958</v>
      </c>
      <c r="G157" s="185" t="s">
        <v>723</v>
      </c>
      <c r="H157" s="187" t="s">
        <v>366</v>
      </c>
      <c r="I157" s="188">
        <v>124</v>
      </c>
      <c r="J157" s="189">
        <v>0.03483796296296296</v>
      </c>
      <c r="K157" s="275">
        <f t="shared" si="5"/>
        <v>11.96013289036545</v>
      </c>
      <c r="L157" s="273">
        <f t="shared" si="4"/>
        <v>0.003483796296296296</v>
      </c>
    </row>
    <row r="158" spans="2:12" ht="12.75">
      <c r="B158" s="271">
        <v>157</v>
      </c>
      <c r="C158" s="183">
        <v>302</v>
      </c>
      <c r="D158" s="184" t="s">
        <v>724</v>
      </c>
      <c r="E158" s="185" t="s">
        <v>381</v>
      </c>
      <c r="F158" s="186">
        <v>1900</v>
      </c>
      <c r="G158" s="185" t="s">
        <v>527</v>
      </c>
      <c r="H158" s="187" t="s">
        <v>382</v>
      </c>
      <c r="I158" s="188">
        <v>9</v>
      </c>
      <c r="J158" s="189">
        <v>0.034895833333333334</v>
      </c>
      <c r="K158" s="275">
        <f t="shared" si="5"/>
        <v>11.940298507462686</v>
      </c>
      <c r="L158" s="273">
        <f t="shared" si="4"/>
        <v>0.0034895833333333333</v>
      </c>
    </row>
    <row r="159" spans="2:12" ht="12.75">
      <c r="B159" s="271">
        <v>158</v>
      </c>
      <c r="C159" s="183">
        <v>429</v>
      </c>
      <c r="D159" s="184" t="s">
        <v>725</v>
      </c>
      <c r="E159" s="185" t="s">
        <v>364</v>
      </c>
      <c r="F159" s="186">
        <v>1986</v>
      </c>
      <c r="G159" s="185" t="s">
        <v>47</v>
      </c>
      <c r="H159" s="187" t="s">
        <v>366</v>
      </c>
      <c r="I159" s="188">
        <v>125</v>
      </c>
      <c r="J159" s="189">
        <v>0.034930555555555555</v>
      </c>
      <c r="K159" s="275">
        <f t="shared" si="5"/>
        <v>11.928429423459244</v>
      </c>
      <c r="L159" s="273">
        <f t="shared" si="4"/>
        <v>0.0034930555555555557</v>
      </c>
    </row>
    <row r="160" spans="2:12" ht="12.75">
      <c r="B160" s="271">
        <v>159</v>
      </c>
      <c r="C160" s="183">
        <v>379</v>
      </c>
      <c r="D160" s="184" t="s">
        <v>726</v>
      </c>
      <c r="E160" s="185" t="s">
        <v>381</v>
      </c>
      <c r="F160" s="186">
        <v>1986</v>
      </c>
      <c r="G160" s="185" t="s">
        <v>727</v>
      </c>
      <c r="H160" s="187" t="s">
        <v>382</v>
      </c>
      <c r="I160" s="188">
        <v>10</v>
      </c>
      <c r="J160" s="189">
        <v>0.035023148148148144</v>
      </c>
      <c r="K160" s="275">
        <f t="shared" si="5"/>
        <v>11.896893588896233</v>
      </c>
      <c r="L160" s="273">
        <f t="shared" si="4"/>
        <v>0.0035023148148148144</v>
      </c>
    </row>
    <row r="161" spans="2:12" ht="12.75">
      <c r="B161" s="271">
        <v>160</v>
      </c>
      <c r="C161" s="183">
        <v>468</v>
      </c>
      <c r="D161" s="184" t="s">
        <v>728</v>
      </c>
      <c r="E161" s="185" t="s">
        <v>364</v>
      </c>
      <c r="F161" s="186">
        <v>1968</v>
      </c>
      <c r="G161" s="185" t="s">
        <v>47</v>
      </c>
      <c r="H161" s="187" t="s">
        <v>366</v>
      </c>
      <c r="I161" s="188">
        <v>126</v>
      </c>
      <c r="J161" s="189">
        <v>0.035034722222222224</v>
      </c>
      <c r="K161" s="275">
        <f t="shared" si="5"/>
        <v>11.892963330029731</v>
      </c>
      <c r="L161" s="273">
        <f t="shared" si="4"/>
        <v>0.0035034722222222225</v>
      </c>
    </row>
    <row r="162" spans="2:12" ht="12.75">
      <c r="B162" s="271">
        <v>161</v>
      </c>
      <c r="C162" s="183">
        <v>266</v>
      </c>
      <c r="D162" s="184" t="s">
        <v>729</v>
      </c>
      <c r="E162" s="185" t="s">
        <v>364</v>
      </c>
      <c r="F162" s="186">
        <v>1952</v>
      </c>
      <c r="G162" s="185" t="s">
        <v>541</v>
      </c>
      <c r="H162" s="187" t="s">
        <v>366</v>
      </c>
      <c r="I162" s="188">
        <v>127</v>
      </c>
      <c r="J162" s="189">
        <v>0.035104166666666665</v>
      </c>
      <c r="K162" s="275">
        <f t="shared" si="5"/>
        <v>11.869436201780417</v>
      </c>
      <c r="L162" s="273">
        <f t="shared" si="4"/>
        <v>0.0035104166666666665</v>
      </c>
    </row>
    <row r="163" spans="2:12" ht="12.75">
      <c r="B163" s="271">
        <v>162</v>
      </c>
      <c r="C163" s="183">
        <v>487</v>
      </c>
      <c r="D163" s="184" t="s">
        <v>730</v>
      </c>
      <c r="E163" s="185" t="s">
        <v>364</v>
      </c>
      <c r="F163" s="186">
        <v>1960</v>
      </c>
      <c r="G163" s="185" t="s">
        <v>47</v>
      </c>
      <c r="H163" s="187" t="s">
        <v>366</v>
      </c>
      <c r="I163" s="188">
        <v>128</v>
      </c>
      <c r="J163" s="189">
        <v>0.03513888888888889</v>
      </c>
      <c r="K163" s="275">
        <f t="shared" si="5"/>
        <v>11.857707509881422</v>
      </c>
      <c r="L163" s="273">
        <f t="shared" si="4"/>
        <v>0.0035138888888888893</v>
      </c>
    </row>
    <row r="164" spans="2:12" ht="12.75">
      <c r="B164" s="271">
        <v>163</v>
      </c>
      <c r="C164" s="183">
        <v>389</v>
      </c>
      <c r="D164" s="184" t="s">
        <v>731</v>
      </c>
      <c r="E164" s="185" t="s">
        <v>364</v>
      </c>
      <c r="F164" s="186">
        <v>1956</v>
      </c>
      <c r="G164" s="185" t="s">
        <v>732</v>
      </c>
      <c r="H164" s="187" t="s">
        <v>366</v>
      </c>
      <c r="I164" s="188">
        <v>129</v>
      </c>
      <c r="J164" s="189">
        <v>0.035243055555555555</v>
      </c>
      <c r="K164" s="275">
        <f t="shared" si="5"/>
        <v>11.822660098522169</v>
      </c>
      <c r="L164" s="273">
        <f t="shared" si="4"/>
        <v>0.0035243055555555557</v>
      </c>
    </row>
    <row r="165" spans="2:12" ht="12.75">
      <c r="B165" s="271">
        <v>164</v>
      </c>
      <c r="C165" s="183">
        <v>481</v>
      </c>
      <c r="D165" s="184" t="s">
        <v>733</v>
      </c>
      <c r="E165" s="185" t="s">
        <v>381</v>
      </c>
      <c r="F165" s="186">
        <v>1973</v>
      </c>
      <c r="G165" s="185" t="s">
        <v>734</v>
      </c>
      <c r="H165" s="187" t="s">
        <v>382</v>
      </c>
      <c r="I165" s="188">
        <v>11</v>
      </c>
      <c r="J165" s="189">
        <v>0.035277777777777776</v>
      </c>
      <c r="K165" s="275">
        <f t="shared" si="5"/>
        <v>11.811023622047244</v>
      </c>
      <c r="L165" s="273">
        <f t="shared" si="4"/>
        <v>0.0035277777777777777</v>
      </c>
    </row>
    <row r="166" spans="2:12" ht="12.75">
      <c r="B166" s="271">
        <v>165</v>
      </c>
      <c r="C166" s="183">
        <v>430</v>
      </c>
      <c r="D166" s="184" t="s">
        <v>735</v>
      </c>
      <c r="E166" s="185" t="s">
        <v>364</v>
      </c>
      <c r="F166" s="186">
        <v>1952</v>
      </c>
      <c r="G166" s="185" t="s">
        <v>736</v>
      </c>
      <c r="H166" s="187" t="s">
        <v>366</v>
      </c>
      <c r="I166" s="188">
        <v>130</v>
      </c>
      <c r="J166" s="189">
        <v>0.03530092592592592</v>
      </c>
      <c r="K166" s="275">
        <f t="shared" si="5"/>
        <v>11.80327868852459</v>
      </c>
      <c r="L166" s="273">
        <f t="shared" si="4"/>
        <v>0.0035300925925925925</v>
      </c>
    </row>
    <row r="167" spans="2:12" ht="12.75">
      <c r="B167" s="271">
        <v>166</v>
      </c>
      <c r="C167" s="183">
        <v>267</v>
      </c>
      <c r="D167" s="184" t="s">
        <v>737</v>
      </c>
      <c r="E167" s="185" t="s">
        <v>364</v>
      </c>
      <c r="F167" s="186">
        <v>1965</v>
      </c>
      <c r="G167" s="185" t="s">
        <v>541</v>
      </c>
      <c r="H167" s="187" t="s">
        <v>366</v>
      </c>
      <c r="I167" s="188">
        <v>131</v>
      </c>
      <c r="J167" s="189">
        <v>0.03532407407407407</v>
      </c>
      <c r="K167" s="275">
        <f t="shared" si="5"/>
        <v>11.795543905635649</v>
      </c>
      <c r="L167" s="273">
        <f t="shared" si="4"/>
        <v>0.003532407407407407</v>
      </c>
    </row>
    <row r="168" spans="2:12" ht="12.75">
      <c r="B168" s="271">
        <v>167</v>
      </c>
      <c r="C168" s="183">
        <v>337</v>
      </c>
      <c r="D168" s="184" t="s">
        <v>738</v>
      </c>
      <c r="E168" s="185" t="s">
        <v>364</v>
      </c>
      <c r="F168" s="186">
        <v>1960</v>
      </c>
      <c r="G168" s="185" t="s">
        <v>739</v>
      </c>
      <c r="H168" s="187" t="s">
        <v>366</v>
      </c>
      <c r="I168" s="188">
        <v>132</v>
      </c>
      <c r="J168" s="189">
        <v>0.035370370370370365</v>
      </c>
      <c r="K168" s="275">
        <f t="shared" si="5"/>
        <v>11.780104712041888</v>
      </c>
      <c r="L168" s="273">
        <f t="shared" si="4"/>
        <v>0.0035370370370370365</v>
      </c>
    </row>
    <row r="169" spans="2:12" ht="12.75">
      <c r="B169" s="271">
        <v>168</v>
      </c>
      <c r="C169" s="183">
        <v>361</v>
      </c>
      <c r="D169" s="184" t="s">
        <v>740</v>
      </c>
      <c r="E169" s="185" t="s">
        <v>381</v>
      </c>
      <c r="F169" s="186">
        <v>1969</v>
      </c>
      <c r="G169" s="185" t="s">
        <v>515</v>
      </c>
      <c r="H169" s="187" t="s">
        <v>382</v>
      </c>
      <c r="I169" s="188">
        <v>12</v>
      </c>
      <c r="J169" s="189">
        <v>0.0356712962962963</v>
      </c>
      <c r="K169" s="275">
        <f t="shared" si="5"/>
        <v>11.680726800778714</v>
      </c>
      <c r="L169" s="273">
        <f t="shared" si="4"/>
        <v>0.0035671296296296297</v>
      </c>
    </row>
    <row r="170" spans="2:12" ht="12.75">
      <c r="B170" s="271">
        <v>169</v>
      </c>
      <c r="C170" s="183">
        <v>331</v>
      </c>
      <c r="D170" s="184" t="s">
        <v>741</v>
      </c>
      <c r="E170" s="185" t="s">
        <v>364</v>
      </c>
      <c r="F170" s="186">
        <v>1958</v>
      </c>
      <c r="G170" s="185" t="s">
        <v>654</v>
      </c>
      <c r="H170" s="187" t="s">
        <v>366</v>
      </c>
      <c r="I170" s="188">
        <v>133</v>
      </c>
      <c r="J170" s="189">
        <v>0.035740740740740747</v>
      </c>
      <c r="K170" s="275">
        <f t="shared" si="5"/>
        <v>11.6580310880829</v>
      </c>
      <c r="L170" s="273">
        <f t="shared" si="4"/>
        <v>0.0035740740740740746</v>
      </c>
    </row>
    <row r="171" spans="2:12" ht="12.75">
      <c r="B171" s="271">
        <v>170</v>
      </c>
      <c r="C171" s="183">
        <v>62</v>
      </c>
      <c r="D171" s="184" t="s">
        <v>388</v>
      </c>
      <c r="E171" s="185" t="s">
        <v>364</v>
      </c>
      <c r="F171" s="186">
        <v>1965</v>
      </c>
      <c r="G171" s="276" t="s">
        <v>365</v>
      </c>
      <c r="H171" s="187" t="s">
        <v>366</v>
      </c>
      <c r="I171" s="188">
        <v>134</v>
      </c>
      <c r="J171" s="189">
        <v>0.035787037037037034</v>
      </c>
      <c r="K171" s="275">
        <f t="shared" si="5"/>
        <v>11.64294954721863</v>
      </c>
      <c r="L171" s="273">
        <f t="shared" si="4"/>
        <v>0.0035787037037037033</v>
      </c>
    </row>
    <row r="172" spans="2:12" ht="12.75">
      <c r="B172" s="271">
        <v>171</v>
      </c>
      <c r="C172" s="183">
        <v>303</v>
      </c>
      <c r="D172" s="184" t="s">
        <v>742</v>
      </c>
      <c r="E172" s="185" t="s">
        <v>364</v>
      </c>
      <c r="F172" s="186">
        <v>1900</v>
      </c>
      <c r="G172" s="185" t="s">
        <v>527</v>
      </c>
      <c r="H172" s="187" t="s">
        <v>366</v>
      </c>
      <c r="I172" s="188">
        <v>135</v>
      </c>
      <c r="J172" s="189">
        <v>0.035833333333333335</v>
      </c>
      <c r="K172" s="275">
        <f t="shared" si="5"/>
        <v>11.627906976744185</v>
      </c>
      <c r="L172" s="273">
        <f t="shared" si="4"/>
        <v>0.0035833333333333333</v>
      </c>
    </row>
    <row r="173" spans="2:12" ht="12.75">
      <c r="B173" s="271">
        <v>172</v>
      </c>
      <c r="C173" s="183">
        <v>315</v>
      </c>
      <c r="D173" s="184" t="s">
        <v>743</v>
      </c>
      <c r="E173" s="185" t="s">
        <v>381</v>
      </c>
      <c r="F173" s="186">
        <v>1900</v>
      </c>
      <c r="G173" s="276" t="s">
        <v>365</v>
      </c>
      <c r="H173" s="187" t="s">
        <v>382</v>
      </c>
      <c r="I173" s="188">
        <v>13</v>
      </c>
      <c r="J173" s="189">
        <v>0.035833333333333335</v>
      </c>
      <c r="K173" s="275">
        <f t="shared" si="5"/>
        <v>11.627906976744185</v>
      </c>
      <c r="L173" s="273">
        <f t="shared" si="4"/>
        <v>0.0035833333333333333</v>
      </c>
    </row>
    <row r="174" spans="2:12" ht="12.75">
      <c r="B174" s="271">
        <v>173</v>
      </c>
      <c r="C174" s="183">
        <v>185</v>
      </c>
      <c r="D174" s="184" t="s">
        <v>744</v>
      </c>
      <c r="E174" s="185" t="s">
        <v>364</v>
      </c>
      <c r="F174" s="186"/>
      <c r="G174" s="185" t="s">
        <v>745</v>
      </c>
      <c r="H174" s="187"/>
      <c r="I174" s="188"/>
      <c r="J174" s="189">
        <v>0.035868055555555556</v>
      </c>
      <c r="K174" s="275">
        <f t="shared" si="5"/>
        <v>11.616650532429816</v>
      </c>
      <c r="L174" s="273">
        <f>J174/$M$1</f>
        <v>0.0035868055555555558</v>
      </c>
    </row>
    <row r="175" spans="2:12" ht="12.75">
      <c r="B175" s="271">
        <v>174</v>
      </c>
      <c r="C175" s="183">
        <v>421</v>
      </c>
      <c r="D175" s="184" t="s">
        <v>746</v>
      </c>
      <c r="E175" s="185" t="s">
        <v>364</v>
      </c>
      <c r="F175" s="186">
        <v>1974</v>
      </c>
      <c r="G175" s="185" t="s">
        <v>747</v>
      </c>
      <c r="H175" s="187" t="s">
        <v>366</v>
      </c>
      <c r="I175" s="188">
        <v>136</v>
      </c>
      <c r="J175" s="189">
        <v>0.03594907407407407</v>
      </c>
      <c r="K175" s="275">
        <f t="shared" si="5"/>
        <v>11.590470057952352</v>
      </c>
      <c r="L175" s="273">
        <f t="shared" si="4"/>
        <v>0.003594907407407407</v>
      </c>
    </row>
    <row r="176" spans="2:12" ht="12.75">
      <c r="B176" s="271">
        <v>175</v>
      </c>
      <c r="C176" s="183">
        <v>278</v>
      </c>
      <c r="D176" s="184" t="s">
        <v>748</v>
      </c>
      <c r="E176" s="185" t="s">
        <v>364</v>
      </c>
      <c r="F176" s="186">
        <v>1955</v>
      </c>
      <c r="G176" s="185" t="s">
        <v>506</v>
      </c>
      <c r="H176" s="187" t="s">
        <v>366</v>
      </c>
      <c r="I176" s="188">
        <v>137</v>
      </c>
      <c r="J176" s="189">
        <v>0.03594907407407407</v>
      </c>
      <c r="K176" s="275">
        <f t="shared" si="5"/>
        <v>11.590470057952352</v>
      </c>
      <c r="L176" s="273">
        <f t="shared" si="4"/>
        <v>0.003594907407407407</v>
      </c>
    </row>
    <row r="177" spans="2:12" ht="12.75">
      <c r="B177" s="271">
        <v>176</v>
      </c>
      <c r="C177" s="183">
        <v>319</v>
      </c>
      <c r="D177" s="184" t="s">
        <v>749</v>
      </c>
      <c r="E177" s="185" t="s">
        <v>364</v>
      </c>
      <c r="F177" s="186">
        <v>1900</v>
      </c>
      <c r="G177" s="185" t="s">
        <v>750</v>
      </c>
      <c r="H177" s="187" t="s">
        <v>366</v>
      </c>
      <c r="I177" s="188">
        <v>138</v>
      </c>
      <c r="J177" s="189">
        <v>0.0359837962962963</v>
      </c>
      <c r="K177" s="275">
        <f t="shared" si="5"/>
        <v>11.579285944033451</v>
      </c>
      <c r="L177" s="273">
        <f t="shared" si="4"/>
        <v>0.0035983796296296298</v>
      </c>
    </row>
    <row r="178" spans="2:12" ht="12.75">
      <c r="B178" s="271">
        <v>177</v>
      </c>
      <c r="C178" s="183">
        <v>322</v>
      </c>
      <c r="D178" s="184" t="s">
        <v>751</v>
      </c>
      <c r="E178" s="185" t="s">
        <v>364</v>
      </c>
      <c r="F178" s="186">
        <v>1962</v>
      </c>
      <c r="G178" s="185" t="s">
        <v>752</v>
      </c>
      <c r="H178" s="187" t="s">
        <v>366</v>
      </c>
      <c r="I178" s="188">
        <v>139</v>
      </c>
      <c r="J178" s="189">
        <v>0.03601851851851852</v>
      </c>
      <c r="K178" s="275">
        <f t="shared" si="5"/>
        <v>11.568123393316194</v>
      </c>
      <c r="L178" s="273">
        <f t="shared" si="4"/>
        <v>0.0036018518518518517</v>
      </c>
    </row>
    <row r="179" spans="2:12" ht="12.75">
      <c r="B179" s="271">
        <v>178</v>
      </c>
      <c r="C179" s="183">
        <v>328</v>
      </c>
      <c r="D179" s="184" t="s">
        <v>753</v>
      </c>
      <c r="E179" s="185" t="s">
        <v>364</v>
      </c>
      <c r="F179" s="186">
        <v>1964</v>
      </c>
      <c r="G179" s="185" t="s">
        <v>754</v>
      </c>
      <c r="H179" s="187" t="s">
        <v>366</v>
      </c>
      <c r="I179" s="188">
        <v>140</v>
      </c>
      <c r="J179" s="189">
        <v>0.03603009259259259</v>
      </c>
      <c r="K179" s="275">
        <f t="shared" si="5"/>
        <v>11.564407324124637</v>
      </c>
      <c r="L179" s="273">
        <f t="shared" si="4"/>
        <v>0.0036030092592592594</v>
      </c>
    </row>
    <row r="180" spans="2:12" ht="12.75">
      <c r="B180" s="271">
        <v>179</v>
      </c>
      <c r="C180" s="183">
        <v>369</v>
      </c>
      <c r="D180" s="184" t="s">
        <v>755</v>
      </c>
      <c r="E180" s="185" t="s">
        <v>364</v>
      </c>
      <c r="F180" s="186">
        <v>1950</v>
      </c>
      <c r="G180" s="185" t="s">
        <v>673</v>
      </c>
      <c r="H180" s="187" t="s">
        <v>366</v>
      </c>
      <c r="I180" s="188">
        <v>141</v>
      </c>
      <c r="J180" s="189">
        <v>0.03607638888888889</v>
      </c>
      <c r="K180" s="275">
        <f t="shared" si="5"/>
        <v>11.54956689124158</v>
      </c>
      <c r="L180" s="273">
        <f t="shared" si="4"/>
        <v>0.0036076388888888885</v>
      </c>
    </row>
    <row r="181" spans="2:12" ht="12.75">
      <c r="B181" s="271">
        <v>180</v>
      </c>
      <c r="C181" s="183">
        <v>287</v>
      </c>
      <c r="D181" s="184" t="s">
        <v>756</v>
      </c>
      <c r="E181" s="185" t="s">
        <v>381</v>
      </c>
      <c r="F181" s="186">
        <v>1900</v>
      </c>
      <c r="G181" s="185" t="s">
        <v>757</v>
      </c>
      <c r="H181" s="187" t="s">
        <v>382</v>
      </c>
      <c r="I181" s="188">
        <v>14</v>
      </c>
      <c r="J181" s="189">
        <v>0.03607638888888889</v>
      </c>
      <c r="K181" s="275">
        <f t="shared" si="5"/>
        <v>11.54956689124158</v>
      </c>
      <c r="L181" s="273">
        <f t="shared" si="4"/>
        <v>0.0036076388888888885</v>
      </c>
    </row>
    <row r="182" spans="2:12" ht="12.75">
      <c r="B182" s="271">
        <v>181</v>
      </c>
      <c r="C182" s="183">
        <v>394</v>
      </c>
      <c r="D182" s="184" t="s">
        <v>758</v>
      </c>
      <c r="E182" s="185" t="s">
        <v>364</v>
      </c>
      <c r="F182" s="186">
        <v>1944</v>
      </c>
      <c r="G182" s="185" t="s">
        <v>759</v>
      </c>
      <c r="H182" s="187" t="s">
        <v>366</v>
      </c>
      <c r="I182" s="188">
        <v>142</v>
      </c>
      <c r="J182" s="189">
        <v>0.03622685185185185</v>
      </c>
      <c r="K182" s="275">
        <f t="shared" si="5"/>
        <v>11.501597444089457</v>
      </c>
      <c r="L182" s="273">
        <f t="shared" si="4"/>
        <v>0.003622685185185185</v>
      </c>
    </row>
    <row r="183" spans="2:12" ht="12.75">
      <c r="B183" s="271">
        <v>182</v>
      </c>
      <c r="C183" s="183">
        <v>455</v>
      </c>
      <c r="D183" s="184" t="s">
        <v>760</v>
      </c>
      <c r="E183" s="185" t="s">
        <v>364</v>
      </c>
      <c r="F183" s="186">
        <v>1965</v>
      </c>
      <c r="G183" s="185" t="s">
        <v>517</v>
      </c>
      <c r="H183" s="187" t="s">
        <v>366</v>
      </c>
      <c r="I183" s="188">
        <v>143</v>
      </c>
      <c r="J183" s="189">
        <v>0.03626157407407408</v>
      </c>
      <c r="K183" s="275">
        <f t="shared" si="5"/>
        <v>11.490584104691989</v>
      </c>
      <c r="L183" s="273">
        <f t="shared" si="4"/>
        <v>0.003626157407407408</v>
      </c>
    </row>
    <row r="184" spans="2:12" ht="12.75">
      <c r="B184" s="271">
        <v>183</v>
      </c>
      <c r="C184" s="183">
        <v>397</v>
      </c>
      <c r="D184" s="184" t="s">
        <v>761</v>
      </c>
      <c r="E184" s="185" t="s">
        <v>381</v>
      </c>
      <c r="F184" s="186">
        <v>1976</v>
      </c>
      <c r="G184" s="185" t="s">
        <v>762</v>
      </c>
      <c r="H184" s="187" t="s">
        <v>382</v>
      </c>
      <c r="I184" s="188">
        <v>15</v>
      </c>
      <c r="J184" s="189">
        <v>0.036273148148148145</v>
      </c>
      <c r="K184" s="275">
        <f t="shared" si="5"/>
        <v>11.486917677089982</v>
      </c>
      <c r="L184" s="273">
        <f t="shared" si="4"/>
        <v>0.0036273148148148146</v>
      </c>
    </row>
    <row r="185" spans="2:12" ht="12.75">
      <c r="B185" s="271">
        <v>184</v>
      </c>
      <c r="C185" s="183">
        <v>172</v>
      </c>
      <c r="D185" s="184" t="s">
        <v>763</v>
      </c>
      <c r="E185" s="185" t="s">
        <v>364</v>
      </c>
      <c r="F185" s="186"/>
      <c r="G185" s="185" t="s">
        <v>545</v>
      </c>
      <c r="H185" s="187"/>
      <c r="I185" s="188"/>
      <c r="J185" s="189">
        <v>0.03633101851851852</v>
      </c>
      <c r="K185" s="275">
        <f t="shared" si="5"/>
        <v>11.468620579802485</v>
      </c>
      <c r="L185" s="273">
        <f>J185/$M$1</f>
        <v>0.0036331018518518518</v>
      </c>
    </row>
    <row r="186" spans="2:12" ht="12.75">
      <c r="B186" s="271">
        <v>185</v>
      </c>
      <c r="C186" s="183">
        <v>344</v>
      </c>
      <c r="D186" s="184" t="s">
        <v>764</v>
      </c>
      <c r="E186" s="185" t="s">
        <v>381</v>
      </c>
      <c r="F186" s="186">
        <v>1980</v>
      </c>
      <c r="G186" s="185" t="s">
        <v>765</v>
      </c>
      <c r="H186" s="187" t="s">
        <v>382</v>
      </c>
      <c r="I186" s="188">
        <v>16</v>
      </c>
      <c r="J186" s="189">
        <v>0.0365625</v>
      </c>
      <c r="K186" s="275">
        <f t="shared" si="5"/>
        <v>11.396011396011396</v>
      </c>
      <c r="L186" s="273">
        <f t="shared" si="4"/>
        <v>0.0036562499999999998</v>
      </c>
    </row>
    <row r="187" spans="2:12" ht="12.75">
      <c r="B187" s="271">
        <v>186</v>
      </c>
      <c r="C187" s="183">
        <v>473</v>
      </c>
      <c r="D187" s="184" t="s">
        <v>766</v>
      </c>
      <c r="E187" s="185" t="s">
        <v>364</v>
      </c>
      <c r="F187" s="186">
        <v>1957</v>
      </c>
      <c r="G187" s="185" t="s">
        <v>533</v>
      </c>
      <c r="H187" s="187" t="s">
        <v>366</v>
      </c>
      <c r="I187" s="188">
        <v>144</v>
      </c>
      <c r="J187" s="189">
        <v>0.03666666666666667</v>
      </c>
      <c r="K187" s="275">
        <f t="shared" si="5"/>
        <v>11.363636363636365</v>
      </c>
      <c r="L187" s="273">
        <f t="shared" si="4"/>
        <v>0.0036666666666666666</v>
      </c>
    </row>
    <row r="188" spans="2:12" ht="12.75">
      <c r="B188" s="271">
        <v>187</v>
      </c>
      <c r="C188" s="183">
        <v>402</v>
      </c>
      <c r="D188" s="184" t="s">
        <v>767</v>
      </c>
      <c r="E188" s="185" t="s">
        <v>364</v>
      </c>
      <c r="F188" s="186">
        <v>1959</v>
      </c>
      <c r="G188" s="185" t="s">
        <v>768</v>
      </c>
      <c r="H188" s="187" t="s">
        <v>366</v>
      </c>
      <c r="I188" s="188">
        <v>145</v>
      </c>
      <c r="J188" s="189">
        <v>0.03668981481481482</v>
      </c>
      <c r="K188" s="275">
        <f t="shared" si="5"/>
        <v>11.356466876971608</v>
      </c>
      <c r="L188" s="273">
        <f t="shared" si="4"/>
        <v>0.0036689814814814823</v>
      </c>
    </row>
    <row r="189" spans="2:12" ht="12.75">
      <c r="B189" s="271">
        <v>188</v>
      </c>
      <c r="C189" s="183">
        <v>404</v>
      </c>
      <c r="D189" s="184" t="s">
        <v>769</v>
      </c>
      <c r="E189" s="185" t="s">
        <v>364</v>
      </c>
      <c r="F189" s="186">
        <v>1950</v>
      </c>
      <c r="G189" s="185" t="s">
        <v>768</v>
      </c>
      <c r="H189" s="187" t="s">
        <v>366</v>
      </c>
      <c r="I189" s="188">
        <v>146</v>
      </c>
      <c r="J189" s="189">
        <v>0.03670138888888889</v>
      </c>
      <c r="K189" s="275">
        <f t="shared" si="5"/>
        <v>11.352885525070954</v>
      </c>
      <c r="L189" s="273">
        <f t="shared" si="4"/>
        <v>0.0036701388888888886</v>
      </c>
    </row>
    <row r="190" spans="2:12" ht="12.75">
      <c r="B190" s="271">
        <v>189</v>
      </c>
      <c r="C190" s="183">
        <v>407</v>
      </c>
      <c r="D190" s="184" t="s">
        <v>770</v>
      </c>
      <c r="E190" s="185" t="s">
        <v>364</v>
      </c>
      <c r="F190" s="186">
        <v>1964</v>
      </c>
      <c r="G190" s="185" t="s">
        <v>521</v>
      </c>
      <c r="H190" s="187" t="s">
        <v>366</v>
      </c>
      <c r="I190" s="188">
        <v>147</v>
      </c>
      <c r="J190" s="189">
        <v>0.03679398148148148</v>
      </c>
      <c r="K190" s="275">
        <f t="shared" si="5"/>
        <v>11.324315822585717</v>
      </c>
      <c r="L190" s="273">
        <f t="shared" si="4"/>
        <v>0.0036793981481481482</v>
      </c>
    </row>
    <row r="191" spans="2:12" ht="12.75">
      <c r="B191" s="271">
        <v>190</v>
      </c>
      <c r="C191" s="183">
        <v>382</v>
      </c>
      <c r="D191" s="184" t="s">
        <v>771</v>
      </c>
      <c r="E191" s="185" t="s">
        <v>364</v>
      </c>
      <c r="F191" s="186">
        <v>1968</v>
      </c>
      <c r="G191" s="185" t="s">
        <v>772</v>
      </c>
      <c r="H191" s="187" t="s">
        <v>366</v>
      </c>
      <c r="I191" s="188">
        <v>148</v>
      </c>
      <c r="J191" s="189">
        <v>0.03681712962962963</v>
      </c>
      <c r="K191" s="275">
        <f t="shared" si="5"/>
        <v>11.317195850361522</v>
      </c>
      <c r="L191" s="273">
        <f t="shared" si="4"/>
        <v>0.003681712962962963</v>
      </c>
    </row>
    <row r="192" spans="2:12" ht="12.75">
      <c r="B192" s="271">
        <v>191</v>
      </c>
      <c r="C192" s="183">
        <v>295</v>
      </c>
      <c r="D192" s="184" t="s">
        <v>773</v>
      </c>
      <c r="E192" s="185" t="s">
        <v>381</v>
      </c>
      <c r="F192" s="186">
        <v>1900</v>
      </c>
      <c r="G192" s="185" t="s">
        <v>639</v>
      </c>
      <c r="H192" s="187" t="s">
        <v>382</v>
      </c>
      <c r="I192" s="188">
        <v>17</v>
      </c>
      <c r="J192" s="189">
        <v>0.03684027777777778</v>
      </c>
      <c r="K192" s="275">
        <f t="shared" si="5"/>
        <v>11.310084825636194</v>
      </c>
      <c r="L192" s="273">
        <f t="shared" si="4"/>
        <v>0.003684027777777778</v>
      </c>
    </row>
    <row r="193" spans="2:12" ht="12.75">
      <c r="B193" s="271">
        <v>192</v>
      </c>
      <c r="C193" s="183">
        <v>450</v>
      </c>
      <c r="D193" s="184" t="s">
        <v>774</v>
      </c>
      <c r="E193" s="185" t="s">
        <v>381</v>
      </c>
      <c r="F193" s="186">
        <v>1960</v>
      </c>
      <c r="G193" s="185" t="s">
        <v>775</v>
      </c>
      <c r="H193" s="187" t="s">
        <v>382</v>
      </c>
      <c r="I193" s="188">
        <v>18</v>
      </c>
      <c r="J193" s="189">
        <v>0.03686342592592593</v>
      </c>
      <c r="K193" s="275">
        <f t="shared" si="5"/>
        <v>11.30298273155416</v>
      </c>
      <c r="L193" s="273">
        <f t="shared" si="4"/>
        <v>0.003686342592592593</v>
      </c>
    </row>
    <row r="194" spans="2:12" ht="12.75">
      <c r="B194" s="271">
        <v>193</v>
      </c>
      <c r="C194" s="183">
        <v>478</v>
      </c>
      <c r="D194" s="184" t="s">
        <v>776</v>
      </c>
      <c r="E194" s="185" t="s">
        <v>381</v>
      </c>
      <c r="F194" s="186">
        <v>1975</v>
      </c>
      <c r="G194" s="185" t="s">
        <v>539</v>
      </c>
      <c r="H194" s="187" t="s">
        <v>382</v>
      </c>
      <c r="I194" s="188">
        <v>19</v>
      </c>
      <c r="J194" s="189">
        <v>0.036967592592592594</v>
      </c>
      <c r="K194" s="275">
        <f t="shared" si="5"/>
        <v>11.271133375078271</v>
      </c>
      <c r="L194" s="273">
        <f t="shared" si="4"/>
        <v>0.0036967592592592594</v>
      </c>
    </row>
    <row r="195" spans="2:12" ht="12.75">
      <c r="B195" s="271">
        <v>194</v>
      </c>
      <c r="C195" s="183">
        <v>415</v>
      </c>
      <c r="D195" s="184" t="s">
        <v>777</v>
      </c>
      <c r="E195" s="185" t="s">
        <v>381</v>
      </c>
      <c r="F195" s="186">
        <v>1989</v>
      </c>
      <c r="G195" s="185" t="s">
        <v>551</v>
      </c>
      <c r="H195" s="187" t="s">
        <v>382</v>
      </c>
      <c r="I195" s="188">
        <v>20</v>
      </c>
      <c r="J195" s="189">
        <v>0.03704861111111111</v>
      </c>
      <c r="K195" s="275">
        <f t="shared" si="5"/>
        <v>11.246485473289598</v>
      </c>
      <c r="L195" s="273">
        <f t="shared" si="4"/>
        <v>0.003704861111111111</v>
      </c>
    </row>
    <row r="196" spans="2:12" ht="12.75">
      <c r="B196" s="271">
        <v>195</v>
      </c>
      <c r="C196" s="183">
        <v>326</v>
      </c>
      <c r="D196" s="184" t="s">
        <v>778</v>
      </c>
      <c r="E196" s="185" t="s">
        <v>381</v>
      </c>
      <c r="F196" s="186">
        <v>1900</v>
      </c>
      <c r="G196" s="185" t="s">
        <v>670</v>
      </c>
      <c r="H196" s="187" t="s">
        <v>382</v>
      </c>
      <c r="I196" s="188">
        <v>21</v>
      </c>
      <c r="J196" s="189">
        <v>0.03715277777777778</v>
      </c>
      <c r="K196" s="275">
        <f t="shared" si="5"/>
        <v>11.214953271028037</v>
      </c>
      <c r="L196" s="273">
        <f t="shared" si="4"/>
        <v>0.003715277777777778</v>
      </c>
    </row>
    <row r="197" spans="2:12" ht="12.75">
      <c r="B197" s="271">
        <v>196</v>
      </c>
      <c r="C197" s="183">
        <v>316</v>
      </c>
      <c r="D197" s="184" t="s">
        <v>779</v>
      </c>
      <c r="E197" s="185" t="s">
        <v>364</v>
      </c>
      <c r="F197" s="186">
        <v>1900</v>
      </c>
      <c r="G197" s="185" t="s">
        <v>545</v>
      </c>
      <c r="H197" s="187" t="s">
        <v>366</v>
      </c>
      <c r="I197" s="188">
        <v>149</v>
      </c>
      <c r="J197" s="189">
        <v>0.03716435185185185</v>
      </c>
      <c r="K197" s="275">
        <f t="shared" si="5"/>
        <v>11.211460604173155</v>
      </c>
      <c r="L197" s="273">
        <f t="shared" si="4"/>
        <v>0.003716435185185185</v>
      </c>
    </row>
    <row r="198" spans="2:12" ht="12.75">
      <c r="B198" s="271">
        <v>197</v>
      </c>
      <c r="C198" s="183">
        <v>383</v>
      </c>
      <c r="D198" s="184" t="s">
        <v>780</v>
      </c>
      <c r="E198" s="185" t="s">
        <v>364</v>
      </c>
      <c r="F198" s="186">
        <v>1943</v>
      </c>
      <c r="G198" s="185" t="s">
        <v>591</v>
      </c>
      <c r="H198" s="187" t="s">
        <v>366</v>
      </c>
      <c r="I198" s="188">
        <v>150</v>
      </c>
      <c r="J198" s="189">
        <v>0.037175925925925925</v>
      </c>
      <c r="K198" s="275">
        <f t="shared" si="5"/>
        <v>11.207970112079702</v>
      </c>
      <c r="L198" s="273">
        <f t="shared" si="4"/>
        <v>0.0037175925925925926</v>
      </c>
    </row>
    <row r="199" spans="2:12" ht="12.75">
      <c r="B199" s="271">
        <v>198</v>
      </c>
      <c r="C199" s="183">
        <v>268</v>
      </c>
      <c r="D199" s="184" t="s">
        <v>781</v>
      </c>
      <c r="E199" s="185" t="s">
        <v>381</v>
      </c>
      <c r="F199" s="186">
        <v>1956</v>
      </c>
      <c r="G199" s="185" t="s">
        <v>541</v>
      </c>
      <c r="H199" s="187" t="s">
        <v>382</v>
      </c>
      <c r="I199" s="188">
        <v>22</v>
      </c>
      <c r="J199" s="189">
        <v>0.037245370370370366</v>
      </c>
      <c r="K199" s="275">
        <f t="shared" si="5"/>
        <v>11.187072715972654</v>
      </c>
      <c r="L199" s="273">
        <f t="shared" si="4"/>
        <v>0.0037245370370370366</v>
      </c>
    </row>
    <row r="200" spans="2:12" ht="12.75">
      <c r="B200" s="271">
        <v>199</v>
      </c>
      <c r="C200" s="183">
        <v>431</v>
      </c>
      <c r="D200" s="184" t="s">
        <v>782</v>
      </c>
      <c r="E200" s="185" t="s">
        <v>364</v>
      </c>
      <c r="F200" s="186">
        <v>1951</v>
      </c>
      <c r="G200" s="185" t="s">
        <v>539</v>
      </c>
      <c r="H200" s="187" t="s">
        <v>366</v>
      </c>
      <c r="I200" s="188">
        <v>151</v>
      </c>
      <c r="J200" s="189">
        <v>0.03737268518518519</v>
      </c>
      <c r="K200" s="275">
        <f t="shared" si="5"/>
        <v>11.14896252709817</v>
      </c>
      <c r="L200" s="273">
        <f t="shared" si="4"/>
        <v>0.003737268518518519</v>
      </c>
    </row>
    <row r="201" spans="2:12" ht="12.75">
      <c r="B201" s="271">
        <v>200</v>
      </c>
      <c r="C201" s="183">
        <v>340</v>
      </c>
      <c r="D201" s="184" t="s">
        <v>783</v>
      </c>
      <c r="E201" s="185" t="s">
        <v>381</v>
      </c>
      <c r="F201" s="186">
        <v>1964</v>
      </c>
      <c r="G201" s="185" t="s">
        <v>784</v>
      </c>
      <c r="H201" s="187" t="s">
        <v>382</v>
      </c>
      <c r="I201" s="188">
        <v>23</v>
      </c>
      <c r="J201" s="189">
        <v>0.03755787037037037</v>
      </c>
      <c r="K201" s="275">
        <f t="shared" si="5"/>
        <v>11.093990755007702</v>
      </c>
      <c r="L201" s="273">
        <f t="shared" si="4"/>
        <v>0.0037557870370370375</v>
      </c>
    </row>
    <row r="202" spans="2:12" ht="12.75">
      <c r="B202" s="271">
        <v>201</v>
      </c>
      <c r="C202" s="183">
        <v>482</v>
      </c>
      <c r="D202" s="184" t="s">
        <v>785</v>
      </c>
      <c r="E202" s="185" t="s">
        <v>381</v>
      </c>
      <c r="F202" s="186">
        <v>1979</v>
      </c>
      <c r="G202" s="185" t="s">
        <v>517</v>
      </c>
      <c r="H202" s="187" t="s">
        <v>382</v>
      </c>
      <c r="I202" s="188">
        <v>24</v>
      </c>
      <c r="J202" s="189">
        <v>0.03761574074074074</v>
      </c>
      <c r="K202" s="275">
        <f t="shared" si="5"/>
        <v>11.076923076923078</v>
      </c>
      <c r="L202" s="273">
        <f t="shared" si="4"/>
        <v>0.0037615740740740743</v>
      </c>
    </row>
    <row r="203" spans="2:12" ht="12.75">
      <c r="B203" s="271">
        <v>202</v>
      </c>
      <c r="C203" s="183">
        <v>393</v>
      </c>
      <c r="D203" s="184" t="s">
        <v>786</v>
      </c>
      <c r="E203" s="185" t="s">
        <v>381</v>
      </c>
      <c r="F203" s="186">
        <v>1972</v>
      </c>
      <c r="G203" s="185" t="s">
        <v>551</v>
      </c>
      <c r="H203" s="187" t="s">
        <v>382</v>
      </c>
      <c r="I203" s="188">
        <v>25</v>
      </c>
      <c r="J203" s="189">
        <v>0.037627314814814815</v>
      </c>
      <c r="K203" s="275">
        <f t="shared" si="5"/>
        <v>11.073515841279606</v>
      </c>
      <c r="L203" s="273">
        <f t="shared" si="4"/>
        <v>0.0037627314814814815</v>
      </c>
    </row>
    <row r="204" spans="2:12" ht="12.75">
      <c r="B204" s="271">
        <v>203</v>
      </c>
      <c r="C204" s="183">
        <v>378</v>
      </c>
      <c r="D204" s="184" t="s">
        <v>787</v>
      </c>
      <c r="E204" s="185" t="s">
        <v>381</v>
      </c>
      <c r="F204" s="186">
        <v>1975</v>
      </c>
      <c r="G204" s="185" t="s">
        <v>727</v>
      </c>
      <c r="H204" s="187" t="s">
        <v>382</v>
      </c>
      <c r="I204" s="188">
        <v>26</v>
      </c>
      <c r="J204" s="189">
        <v>0.037662037037037036</v>
      </c>
      <c r="K204" s="275">
        <f t="shared" si="5"/>
        <v>11.063306699446835</v>
      </c>
      <c r="L204" s="273">
        <f t="shared" si="4"/>
        <v>0.0037662037037037035</v>
      </c>
    </row>
    <row r="205" spans="2:12" ht="12.75">
      <c r="B205" s="271">
        <v>204</v>
      </c>
      <c r="C205" s="183">
        <v>436</v>
      </c>
      <c r="D205" s="184" t="s">
        <v>788</v>
      </c>
      <c r="E205" s="185" t="s">
        <v>364</v>
      </c>
      <c r="F205" s="186">
        <v>1975</v>
      </c>
      <c r="G205" s="185" t="s">
        <v>789</v>
      </c>
      <c r="H205" s="187" t="s">
        <v>366</v>
      </c>
      <c r="I205" s="188">
        <v>152</v>
      </c>
      <c r="J205" s="189">
        <v>0.03771990740740741</v>
      </c>
      <c r="K205" s="275">
        <f t="shared" si="5"/>
        <v>11.04633323105247</v>
      </c>
      <c r="L205" s="273">
        <f t="shared" si="4"/>
        <v>0.003771990740740741</v>
      </c>
    </row>
    <row r="206" spans="2:12" ht="12.75">
      <c r="B206" s="271">
        <v>205</v>
      </c>
      <c r="C206" s="183">
        <v>386</v>
      </c>
      <c r="D206" s="184" t="s">
        <v>790</v>
      </c>
      <c r="E206" s="185" t="s">
        <v>364</v>
      </c>
      <c r="F206" s="186">
        <v>1952</v>
      </c>
      <c r="G206" s="185" t="s">
        <v>527</v>
      </c>
      <c r="H206" s="187" t="s">
        <v>366</v>
      </c>
      <c r="I206" s="188">
        <v>153</v>
      </c>
      <c r="J206" s="189">
        <v>0.037766203703703705</v>
      </c>
      <c r="K206" s="275">
        <f t="shared" si="5"/>
        <v>11.032791909285933</v>
      </c>
      <c r="L206" s="273">
        <f t="shared" si="4"/>
        <v>0.0037766203703703703</v>
      </c>
    </row>
    <row r="207" spans="2:12" ht="12.75">
      <c r="B207" s="271">
        <v>206</v>
      </c>
      <c r="C207" s="183">
        <v>72</v>
      </c>
      <c r="D207" s="184" t="s">
        <v>391</v>
      </c>
      <c r="E207" s="185" t="s">
        <v>364</v>
      </c>
      <c r="F207" s="186">
        <v>1962</v>
      </c>
      <c r="G207" s="276" t="s">
        <v>365</v>
      </c>
      <c r="H207" s="187" t="s">
        <v>366</v>
      </c>
      <c r="I207" s="188">
        <v>154</v>
      </c>
      <c r="J207" s="189">
        <v>0.03783564814814815</v>
      </c>
      <c r="K207" s="275">
        <f t="shared" si="5"/>
        <v>11.012542061792596</v>
      </c>
      <c r="L207" s="273">
        <f t="shared" si="4"/>
        <v>0.003783564814814815</v>
      </c>
    </row>
    <row r="208" spans="2:12" ht="12.75">
      <c r="B208" s="271">
        <v>207</v>
      </c>
      <c r="C208" s="183">
        <v>317</v>
      </c>
      <c r="D208" s="184" t="s">
        <v>791</v>
      </c>
      <c r="E208" s="185" t="s">
        <v>364</v>
      </c>
      <c r="F208" s="186">
        <v>1900</v>
      </c>
      <c r="G208" s="185" t="s">
        <v>47</v>
      </c>
      <c r="H208" s="187" t="s">
        <v>366</v>
      </c>
      <c r="I208" s="188">
        <v>155</v>
      </c>
      <c r="J208" s="189">
        <v>0.03784722222222222</v>
      </c>
      <c r="K208" s="275">
        <f t="shared" si="5"/>
        <v>11.009174311926607</v>
      </c>
      <c r="L208" s="273">
        <f aca="true" t="shared" si="6" ref="L208:L260">J208/$M$1</f>
        <v>0.003784722222222222</v>
      </c>
    </row>
    <row r="209" spans="2:12" ht="12.75">
      <c r="B209" s="271">
        <v>208</v>
      </c>
      <c r="C209" s="183">
        <v>311</v>
      </c>
      <c r="D209" s="184" t="s">
        <v>792</v>
      </c>
      <c r="E209" s="185" t="s">
        <v>381</v>
      </c>
      <c r="F209" s="186">
        <v>1900</v>
      </c>
      <c r="G209" s="185" t="s">
        <v>527</v>
      </c>
      <c r="H209" s="187" t="s">
        <v>382</v>
      </c>
      <c r="I209" s="188">
        <v>27</v>
      </c>
      <c r="J209" s="189">
        <v>0.03788194444444444</v>
      </c>
      <c r="K209" s="275">
        <f t="shared" si="5"/>
        <v>10.999083409715858</v>
      </c>
      <c r="L209" s="273">
        <f t="shared" si="6"/>
        <v>0.003788194444444444</v>
      </c>
    </row>
    <row r="210" spans="2:12" ht="12.75">
      <c r="B210" s="271">
        <v>209</v>
      </c>
      <c r="C210" s="183">
        <v>329</v>
      </c>
      <c r="D210" s="184" t="s">
        <v>793</v>
      </c>
      <c r="E210" s="185" t="s">
        <v>364</v>
      </c>
      <c r="F210" s="186">
        <v>1997</v>
      </c>
      <c r="G210" s="185" t="s">
        <v>47</v>
      </c>
      <c r="H210" s="187" t="s">
        <v>366</v>
      </c>
      <c r="I210" s="188">
        <v>156</v>
      </c>
      <c r="J210" s="189">
        <v>0.038078703703703705</v>
      </c>
      <c r="K210" s="275">
        <f t="shared" si="5"/>
        <v>10.942249240121582</v>
      </c>
      <c r="L210" s="273">
        <f t="shared" si="6"/>
        <v>0.0038078703703703703</v>
      </c>
    </row>
    <row r="211" spans="2:12" ht="12.75">
      <c r="B211" s="271">
        <v>210</v>
      </c>
      <c r="C211" s="183">
        <v>274</v>
      </c>
      <c r="D211" s="184" t="s">
        <v>794</v>
      </c>
      <c r="E211" s="185" t="s">
        <v>364</v>
      </c>
      <c r="F211" s="186">
        <v>1980</v>
      </c>
      <c r="G211" s="185" t="s">
        <v>687</v>
      </c>
      <c r="H211" s="187" t="s">
        <v>366</v>
      </c>
      <c r="I211" s="188">
        <v>157</v>
      </c>
      <c r="J211" s="189">
        <v>0.038125</v>
      </c>
      <c r="K211" s="275">
        <f t="shared" si="5"/>
        <v>10.92896174863388</v>
      </c>
      <c r="L211" s="273">
        <f t="shared" si="6"/>
        <v>0.0038125</v>
      </c>
    </row>
    <row r="212" spans="2:12" ht="12.75">
      <c r="B212" s="271">
        <v>211</v>
      </c>
      <c r="C212" s="183">
        <v>408</v>
      </c>
      <c r="D212" s="184" t="s">
        <v>795</v>
      </c>
      <c r="E212" s="185" t="s">
        <v>381</v>
      </c>
      <c r="F212" s="186">
        <v>1985</v>
      </c>
      <c r="G212" s="185" t="s">
        <v>551</v>
      </c>
      <c r="H212" s="187" t="s">
        <v>382</v>
      </c>
      <c r="I212" s="188">
        <v>28</v>
      </c>
      <c r="J212" s="189">
        <v>0.038148148148148146</v>
      </c>
      <c r="K212" s="275">
        <f t="shared" si="5"/>
        <v>10.92233009708738</v>
      </c>
      <c r="L212" s="273">
        <f t="shared" si="6"/>
        <v>0.0038148148148148147</v>
      </c>
    </row>
    <row r="213" spans="2:12" ht="12.75">
      <c r="B213" s="271">
        <v>212</v>
      </c>
      <c r="C213" s="183">
        <v>371</v>
      </c>
      <c r="D213" s="184" t="s">
        <v>796</v>
      </c>
      <c r="E213" s="185" t="s">
        <v>364</v>
      </c>
      <c r="F213" s="186">
        <v>1950</v>
      </c>
      <c r="G213" s="185" t="s">
        <v>745</v>
      </c>
      <c r="H213" s="187" t="s">
        <v>366</v>
      </c>
      <c r="I213" s="188">
        <v>158</v>
      </c>
      <c r="J213" s="189">
        <v>0.038252314814814815</v>
      </c>
      <c r="K213" s="275">
        <f t="shared" si="5"/>
        <v>10.892586989409985</v>
      </c>
      <c r="L213" s="273">
        <f t="shared" si="6"/>
        <v>0.0038252314814814815</v>
      </c>
    </row>
    <row r="214" spans="2:12" ht="12.75">
      <c r="B214" s="271">
        <v>213</v>
      </c>
      <c r="C214" s="183">
        <v>464</v>
      </c>
      <c r="D214" s="184" t="s">
        <v>797</v>
      </c>
      <c r="E214" s="185" t="s">
        <v>364</v>
      </c>
      <c r="F214" s="186">
        <v>1984</v>
      </c>
      <c r="G214" s="185" t="s">
        <v>551</v>
      </c>
      <c r="H214" s="187" t="s">
        <v>366</v>
      </c>
      <c r="I214" s="188">
        <v>159</v>
      </c>
      <c r="J214" s="189">
        <v>0.038252314814814815</v>
      </c>
      <c r="K214" s="275">
        <f t="shared" si="5"/>
        <v>10.892586989409985</v>
      </c>
      <c r="L214" s="273">
        <f t="shared" si="6"/>
        <v>0.0038252314814814815</v>
      </c>
    </row>
    <row r="215" spans="2:12" ht="12.75">
      <c r="B215" s="271">
        <v>214</v>
      </c>
      <c r="C215" s="183">
        <v>330</v>
      </c>
      <c r="D215" s="184" t="s">
        <v>798</v>
      </c>
      <c r="E215" s="185" t="s">
        <v>364</v>
      </c>
      <c r="F215" s="186">
        <v>1965</v>
      </c>
      <c r="G215" s="185" t="s">
        <v>799</v>
      </c>
      <c r="H215" s="187" t="s">
        <v>366</v>
      </c>
      <c r="I215" s="188">
        <v>160</v>
      </c>
      <c r="J215" s="189">
        <v>0.03846064814814815</v>
      </c>
      <c r="K215" s="275">
        <f t="shared" si="5"/>
        <v>10.833584110743304</v>
      </c>
      <c r="L215" s="273">
        <f t="shared" si="6"/>
        <v>0.0038460648148148147</v>
      </c>
    </row>
    <row r="216" spans="2:12" ht="12.75">
      <c r="B216" s="271">
        <v>215</v>
      </c>
      <c r="C216" s="183">
        <v>385</v>
      </c>
      <c r="D216" s="184" t="s">
        <v>800</v>
      </c>
      <c r="E216" s="185" t="s">
        <v>364</v>
      </c>
      <c r="F216" s="186">
        <v>1954</v>
      </c>
      <c r="G216" s="185" t="s">
        <v>801</v>
      </c>
      <c r="H216" s="187" t="s">
        <v>366</v>
      </c>
      <c r="I216" s="188">
        <v>161</v>
      </c>
      <c r="J216" s="189">
        <v>0.03849537037037037</v>
      </c>
      <c r="K216" s="275">
        <f t="shared" si="5"/>
        <v>10.823812387251955</v>
      </c>
      <c r="L216" s="273">
        <f t="shared" si="6"/>
        <v>0.0038495370370370367</v>
      </c>
    </row>
    <row r="217" spans="2:12" ht="12.75">
      <c r="B217" s="271">
        <v>216</v>
      </c>
      <c r="C217" s="183">
        <v>348</v>
      </c>
      <c r="D217" s="184" t="s">
        <v>802</v>
      </c>
      <c r="E217" s="185" t="s">
        <v>381</v>
      </c>
      <c r="F217" s="186">
        <v>1968</v>
      </c>
      <c r="G217" s="185" t="s">
        <v>803</v>
      </c>
      <c r="H217" s="187" t="s">
        <v>382</v>
      </c>
      <c r="I217" s="188">
        <v>29</v>
      </c>
      <c r="J217" s="189">
        <v>0.03851851851851852</v>
      </c>
      <c r="K217" s="275">
        <f t="shared" si="5"/>
        <v>10.817307692307692</v>
      </c>
      <c r="L217" s="273">
        <f t="shared" si="6"/>
        <v>0.003851851851851852</v>
      </c>
    </row>
    <row r="218" spans="2:12" ht="12.75">
      <c r="B218" s="271">
        <v>217</v>
      </c>
      <c r="C218" s="183">
        <v>347</v>
      </c>
      <c r="D218" s="184" t="s">
        <v>804</v>
      </c>
      <c r="E218" s="185" t="s">
        <v>364</v>
      </c>
      <c r="F218" s="186">
        <v>1965</v>
      </c>
      <c r="G218" s="185" t="s">
        <v>803</v>
      </c>
      <c r="H218" s="187" t="s">
        <v>366</v>
      </c>
      <c r="I218" s="188">
        <v>162</v>
      </c>
      <c r="J218" s="189">
        <v>0.038530092592592595</v>
      </c>
      <c r="K218" s="275">
        <f t="shared" si="5"/>
        <v>10.814058275758486</v>
      </c>
      <c r="L218" s="273">
        <f t="shared" si="6"/>
        <v>0.0038530092592592596</v>
      </c>
    </row>
    <row r="219" spans="2:12" ht="12.75">
      <c r="B219" s="271">
        <v>218</v>
      </c>
      <c r="C219" s="183">
        <v>338</v>
      </c>
      <c r="D219" s="184" t="s">
        <v>805</v>
      </c>
      <c r="E219" s="185" t="s">
        <v>381</v>
      </c>
      <c r="F219" s="186">
        <v>1970</v>
      </c>
      <c r="G219" s="185" t="s">
        <v>806</v>
      </c>
      <c r="H219" s="187" t="s">
        <v>382</v>
      </c>
      <c r="I219" s="188">
        <v>30</v>
      </c>
      <c r="J219" s="189">
        <v>0.038564814814814816</v>
      </c>
      <c r="K219" s="275">
        <f t="shared" si="5"/>
        <v>10.804321728691477</v>
      </c>
      <c r="L219" s="273">
        <f t="shared" si="6"/>
        <v>0.0038564814814814816</v>
      </c>
    </row>
    <row r="220" spans="2:12" ht="12.75">
      <c r="B220" s="271">
        <v>219</v>
      </c>
      <c r="C220" s="183">
        <v>283</v>
      </c>
      <c r="D220" s="184" t="s">
        <v>807</v>
      </c>
      <c r="E220" s="185" t="s">
        <v>364</v>
      </c>
      <c r="F220" s="186">
        <v>1959</v>
      </c>
      <c r="G220" s="185" t="s">
        <v>506</v>
      </c>
      <c r="H220" s="187" t="s">
        <v>366</v>
      </c>
      <c r="I220" s="188">
        <v>163</v>
      </c>
      <c r="J220" s="189">
        <v>0.03861111111111111</v>
      </c>
      <c r="K220" s="275">
        <f aca="true" t="shared" si="7" ref="K220:K260">($M$1/J220)/24</f>
        <v>10.79136690647482</v>
      </c>
      <c r="L220" s="273">
        <f t="shared" si="6"/>
        <v>0.003861111111111111</v>
      </c>
    </row>
    <row r="221" spans="2:12" ht="12.75">
      <c r="B221" s="271">
        <v>220</v>
      </c>
      <c r="C221" s="183">
        <v>305</v>
      </c>
      <c r="D221" s="184" t="s">
        <v>808</v>
      </c>
      <c r="E221" s="185" t="s">
        <v>364</v>
      </c>
      <c r="F221" s="186">
        <v>1900</v>
      </c>
      <c r="G221" s="185" t="s">
        <v>645</v>
      </c>
      <c r="H221" s="187" t="s">
        <v>366</v>
      </c>
      <c r="I221" s="188">
        <v>164</v>
      </c>
      <c r="J221" s="189">
        <v>0.03861111111111111</v>
      </c>
      <c r="K221" s="275">
        <f t="shared" si="7"/>
        <v>10.79136690647482</v>
      </c>
      <c r="L221" s="273">
        <f t="shared" si="6"/>
        <v>0.003861111111111111</v>
      </c>
    </row>
    <row r="222" spans="2:12" ht="12.75">
      <c r="B222" s="271">
        <v>221</v>
      </c>
      <c r="C222" s="183">
        <v>438</v>
      </c>
      <c r="D222" s="184" t="s">
        <v>809</v>
      </c>
      <c r="E222" s="185" t="s">
        <v>364</v>
      </c>
      <c r="F222" s="186">
        <v>1955</v>
      </c>
      <c r="G222" s="185" t="s">
        <v>810</v>
      </c>
      <c r="H222" s="187" t="s">
        <v>366</v>
      </c>
      <c r="I222" s="188">
        <v>165</v>
      </c>
      <c r="J222" s="189">
        <v>0.038877314814814816</v>
      </c>
      <c r="K222" s="275">
        <f t="shared" si="7"/>
        <v>10.717475439118786</v>
      </c>
      <c r="L222" s="273">
        <f t="shared" si="6"/>
        <v>0.0038877314814814816</v>
      </c>
    </row>
    <row r="223" spans="2:12" ht="12.75">
      <c r="B223" s="271">
        <v>222</v>
      </c>
      <c r="C223" s="183">
        <v>306</v>
      </c>
      <c r="D223" s="184" t="s">
        <v>811</v>
      </c>
      <c r="E223" s="185" t="s">
        <v>364</v>
      </c>
      <c r="F223" s="186">
        <v>1900</v>
      </c>
      <c r="G223" s="185" t="s">
        <v>47</v>
      </c>
      <c r="H223" s="187" t="s">
        <v>366</v>
      </c>
      <c r="I223" s="188">
        <v>166</v>
      </c>
      <c r="J223" s="189">
        <v>0.03893518518518519</v>
      </c>
      <c r="K223" s="275">
        <f t="shared" si="7"/>
        <v>10.701545778834719</v>
      </c>
      <c r="L223" s="273">
        <f t="shared" si="6"/>
        <v>0.0038935185185185192</v>
      </c>
    </row>
    <row r="224" spans="2:12" ht="12.75">
      <c r="B224" s="271">
        <v>223</v>
      </c>
      <c r="C224" s="183">
        <v>488</v>
      </c>
      <c r="D224" s="184" t="s">
        <v>812</v>
      </c>
      <c r="E224" s="185" t="s">
        <v>381</v>
      </c>
      <c r="F224" s="186">
        <v>1969</v>
      </c>
      <c r="G224" s="185" t="s">
        <v>566</v>
      </c>
      <c r="H224" s="187" t="s">
        <v>382</v>
      </c>
      <c r="I224" s="188">
        <v>31</v>
      </c>
      <c r="J224" s="189">
        <v>0.0391087962962963</v>
      </c>
      <c r="K224" s="275">
        <f t="shared" si="7"/>
        <v>10.654039656703166</v>
      </c>
      <c r="L224" s="273">
        <f t="shared" si="6"/>
        <v>0.0039108796296296305</v>
      </c>
    </row>
    <row r="225" spans="2:12" ht="12.75">
      <c r="B225" s="271">
        <v>224</v>
      </c>
      <c r="C225" s="183">
        <v>410</v>
      </c>
      <c r="D225" s="184" t="s">
        <v>813</v>
      </c>
      <c r="E225" s="185" t="s">
        <v>364</v>
      </c>
      <c r="F225" s="186">
        <v>1955</v>
      </c>
      <c r="G225" s="185" t="s">
        <v>517</v>
      </c>
      <c r="H225" s="187" t="s">
        <v>366</v>
      </c>
      <c r="I225" s="188">
        <v>167</v>
      </c>
      <c r="J225" s="189">
        <v>0.0391087962962963</v>
      </c>
      <c r="K225" s="275">
        <f t="shared" si="7"/>
        <v>10.654039656703166</v>
      </c>
      <c r="L225" s="273">
        <f t="shared" si="6"/>
        <v>0.0039108796296296305</v>
      </c>
    </row>
    <row r="226" spans="2:12" ht="12.75">
      <c r="B226" s="271">
        <v>225</v>
      </c>
      <c r="C226" s="183">
        <v>351</v>
      </c>
      <c r="D226" s="184" t="s">
        <v>814</v>
      </c>
      <c r="E226" s="185" t="s">
        <v>364</v>
      </c>
      <c r="F226" s="186">
        <v>1955</v>
      </c>
      <c r="G226" s="185" t="s">
        <v>815</v>
      </c>
      <c r="H226" s="187" t="s">
        <v>366</v>
      </c>
      <c r="I226" s="188">
        <v>168</v>
      </c>
      <c r="J226" s="189">
        <v>0.04002314814814815</v>
      </c>
      <c r="K226" s="275">
        <f t="shared" si="7"/>
        <v>10.410641989589358</v>
      </c>
      <c r="L226" s="273">
        <f t="shared" si="6"/>
        <v>0.0040023148148148145</v>
      </c>
    </row>
    <row r="227" spans="2:12" ht="12.75">
      <c r="B227" s="271">
        <v>226</v>
      </c>
      <c r="C227" s="183">
        <v>494</v>
      </c>
      <c r="D227" s="184" t="s">
        <v>184</v>
      </c>
      <c r="E227" s="185" t="s">
        <v>364</v>
      </c>
      <c r="F227" s="186">
        <v>1965</v>
      </c>
      <c r="G227" s="185" t="s">
        <v>47</v>
      </c>
      <c r="H227" s="187" t="s">
        <v>366</v>
      </c>
      <c r="I227" s="188">
        <v>169</v>
      </c>
      <c r="J227" s="189">
        <v>0.04005787037037037</v>
      </c>
      <c r="K227" s="275">
        <f t="shared" si="7"/>
        <v>10.401618029471251</v>
      </c>
      <c r="L227" s="273">
        <f t="shared" si="6"/>
        <v>0.004005787037037037</v>
      </c>
    </row>
    <row r="228" spans="2:12" ht="12.75">
      <c r="B228" s="271">
        <v>227</v>
      </c>
      <c r="C228" s="183">
        <v>401</v>
      </c>
      <c r="D228" s="184" t="s">
        <v>816</v>
      </c>
      <c r="E228" s="185" t="s">
        <v>364</v>
      </c>
      <c r="F228" s="186">
        <v>1955</v>
      </c>
      <c r="G228" s="185" t="s">
        <v>817</v>
      </c>
      <c r="H228" s="187" t="s">
        <v>366</v>
      </c>
      <c r="I228" s="188">
        <v>170</v>
      </c>
      <c r="J228" s="189">
        <v>0.04009259259259259</v>
      </c>
      <c r="K228" s="275">
        <f t="shared" si="7"/>
        <v>10.392609699769054</v>
      </c>
      <c r="L228" s="273">
        <f t="shared" si="6"/>
        <v>0.004009259259259259</v>
      </c>
    </row>
    <row r="229" spans="2:12" ht="12.75">
      <c r="B229" s="271">
        <v>228</v>
      </c>
      <c r="C229" s="183">
        <v>476</v>
      </c>
      <c r="D229" s="184" t="s">
        <v>818</v>
      </c>
      <c r="E229" s="185" t="s">
        <v>381</v>
      </c>
      <c r="F229" s="186">
        <v>1966</v>
      </c>
      <c r="G229" s="185" t="s">
        <v>512</v>
      </c>
      <c r="H229" s="187" t="s">
        <v>382</v>
      </c>
      <c r="I229" s="188">
        <v>32</v>
      </c>
      <c r="J229" s="189">
        <v>0.04016203703703704</v>
      </c>
      <c r="K229" s="275">
        <f t="shared" si="7"/>
        <v>10.374639769452449</v>
      </c>
      <c r="L229" s="273">
        <f t="shared" si="6"/>
        <v>0.004016203703703704</v>
      </c>
    </row>
    <row r="230" spans="2:12" ht="12.75">
      <c r="B230" s="271">
        <v>229</v>
      </c>
      <c r="C230" s="183">
        <v>486</v>
      </c>
      <c r="D230" s="184" t="s">
        <v>819</v>
      </c>
      <c r="E230" s="185" t="s">
        <v>364</v>
      </c>
      <c r="F230" s="186">
        <v>1966</v>
      </c>
      <c r="G230" s="185" t="s">
        <v>820</v>
      </c>
      <c r="H230" s="187" t="s">
        <v>366</v>
      </c>
      <c r="I230" s="188">
        <v>171</v>
      </c>
      <c r="J230" s="189">
        <v>0.04019675925925926</v>
      </c>
      <c r="K230" s="275">
        <f t="shared" si="7"/>
        <v>10.365678088108263</v>
      </c>
      <c r="L230" s="273">
        <f t="shared" si="6"/>
        <v>0.004019675925925926</v>
      </c>
    </row>
    <row r="231" spans="2:12" ht="12.75">
      <c r="B231" s="271">
        <v>230</v>
      </c>
      <c r="C231" s="183">
        <v>441</v>
      </c>
      <c r="D231" s="184" t="s">
        <v>821</v>
      </c>
      <c r="E231" s="185" t="s">
        <v>364</v>
      </c>
      <c r="F231" s="186">
        <v>1971</v>
      </c>
      <c r="G231" s="185" t="s">
        <v>47</v>
      </c>
      <c r="H231" s="187" t="s">
        <v>366</v>
      </c>
      <c r="I231" s="188">
        <v>172</v>
      </c>
      <c r="J231" s="189">
        <v>0.04037037037037037</v>
      </c>
      <c r="K231" s="275">
        <f t="shared" si="7"/>
        <v>10.321100917431194</v>
      </c>
      <c r="L231" s="273">
        <f t="shared" si="6"/>
        <v>0.004037037037037037</v>
      </c>
    </row>
    <row r="232" spans="2:12" ht="12.75">
      <c r="B232" s="271">
        <v>231</v>
      </c>
      <c r="C232" s="183">
        <v>353</v>
      </c>
      <c r="D232" s="184" t="s">
        <v>822</v>
      </c>
      <c r="E232" s="185" t="s">
        <v>364</v>
      </c>
      <c r="F232" s="186">
        <v>1944</v>
      </c>
      <c r="G232" s="185" t="s">
        <v>823</v>
      </c>
      <c r="H232" s="187" t="s">
        <v>366</v>
      </c>
      <c r="I232" s="188">
        <v>173</v>
      </c>
      <c r="J232" s="189">
        <v>0.04070601851851852</v>
      </c>
      <c r="K232" s="275">
        <f t="shared" si="7"/>
        <v>10.235996588001136</v>
      </c>
      <c r="L232" s="273">
        <f t="shared" si="6"/>
        <v>0.004070601851851852</v>
      </c>
    </row>
    <row r="233" spans="2:12" ht="12.75">
      <c r="B233" s="271">
        <v>232</v>
      </c>
      <c r="C233" s="183">
        <v>352</v>
      </c>
      <c r="D233" s="184" t="s">
        <v>824</v>
      </c>
      <c r="E233" s="185" t="s">
        <v>364</v>
      </c>
      <c r="F233" s="186">
        <v>1952</v>
      </c>
      <c r="G233" s="185" t="s">
        <v>815</v>
      </c>
      <c r="H233" s="187" t="s">
        <v>366</v>
      </c>
      <c r="I233" s="188">
        <v>174</v>
      </c>
      <c r="J233" s="189">
        <v>0.04078703703703704</v>
      </c>
      <c r="K233" s="275">
        <f t="shared" si="7"/>
        <v>10.21566401816118</v>
      </c>
      <c r="L233" s="273">
        <f t="shared" si="6"/>
        <v>0.004078703703703704</v>
      </c>
    </row>
    <row r="234" spans="2:12" ht="12.75">
      <c r="B234" s="271">
        <v>233</v>
      </c>
      <c r="C234" s="183">
        <v>171</v>
      </c>
      <c r="D234" s="184" t="s">
        <v>825</v>
      </c>
      <c r="E234" s="185" t="s">
        <v>364</v>
      </c>
      <c r="F234" s="186"/>
      <c r="G234" s="185" t="s">
        <v>615</v>
      </c>
      <c r="H234" s="187"/>
      <c r="I234" s="188"/>
      <c r="J234" s="189">
        <v>0.04082175925925926</v>
      </c>
      <c r="K234" s="275">
        <f t="shared" si="7"/>
        <v>10.20697476609016</v>
      </c>
      <c r="L234" s="273">
        <f>J234/$M$1</f>
        <v>0.004082175925925926</v>
      </c>
    </row>
    <row r="235" spans="2:12" ht="12.75">
      <c r="B235" s="271">
        <v>234</v>
      </c>
      <c r="C235" s="183">
        <v>411</v>
      </c>
      <c r="D235" s="184" t="s">
        <v>826</v>
      </c>
      <c r="E235" s="185" t="s">
        <v>364</v>
      </c>
      <c r="F235" s="186">
        <v>1965</v>
      </c>
      <c r="G235" s="185" t="s">
        <v>515</v>
      </c>
      <c r="H235" s="187" t="s">
        <v>366</v>
      </c>
      <c r="I235" s="188">
        <v>175</v>
      </c>
      <c r="J235" s="189">
        <v>0.04086805555555555</v>
      </c>
      <c r="K235" s="275">
        <f t="shared" si="7"/>
        <v>10.195412064570943</v>
      </c>
      <c r="L235" s="273">
        <f t="shared" si="6"/>
        <v>0.004086805555555555</v>
      </c>
    </row>
    <row r="236" spans="2:12" ht="12.75">
      <c r="B236" s="271">
        <v>235</v>
      </c>
      <c r="C236" s="183">
        <v>334</v>
      </c>
      <c r="D236" s="184" t="s">
        <v>827</v>
      </c>
      <c r="E236" s="185" t="s">
        <v>364</v>
      </c>
      <c r="F236" s="186">
        <v>1948</v>
      </c>
      <c r="G236" s="185" t="s">
        <v>47</v>
      </c>
      <c r="H236" s="187" t="s">
        <v>366</v>
      </c>
      <c r="I236" s="188">
        <v>176</v>
      </c>
      <c r="J236" s="189">
        <v>0.040879629629629634</v>
      </c>
      <c r="K236" s="275">
        <f t="shared" si="7"/>
        <v>10.192525481313703</v>
      </c>
      <c r="L236" s="273">
        <f t="shared" si="6"/>
        <v>0.004087962962962963</v>
      </c>
    </row>
    <row r="237" spans="2:12" ht="12.75">
      <c r="B237" s="271">
        <v>236</v>
      </c>
      <c r="C237" s="183">
        <v>466</v>
      </c>
      <c r="D237" s="184" t="s">
        <v>828</v>
      </c>
      <c r="E237" s="185" t="s">
        <v>364</v>
      </c>
      <c r="F237" s="186">
        <v>1989</v>
      </c>
      <c r="G237" s="185" t="s">
        <v>715</v>
      </c>
      <c r="H237" s="187" t="s">
        <v>366</v>
      </c>
      <c r="I237" s="188">
        <v>177</v>
      </c>
      <c r="J237" s="189">
        <v>0.0410300925925926</v>
      </c>
      <c r="K237" s="275">
        <f t="shared" si="7"/>
        <v>10.15514809590973</v>
      </c>
      <c r="L237" s="273">
        <f t="shared" si="6"/>
        <v>0.004103009259259259</v>
      </c>
    </row>
    <row r="238" spans="2:12" ht="12.75">
      <c r="B238" s="271">
        <v>237</v>
      </c>
      <c r="C238" s="183">
        <v>461</v>
      </c>
      <c r="D238" s="184" t="s">
        <v>829</v>
      </c>
      <c r="E238" s="185" t="s">
        <v>381</v>
      </c>
      <c r="F238" s="186">
        <v>1988</v>
      </c>
      <c r="G238" s="185" t="s">
        <v>673</v>
      </c>
      <c r="H238" s="187" t="s">
        <v>382</v>
      </c>
      <c r="I238" s="188">
        <v>33</v>
      </c>
      <c r="J238" s="189">
        <v>0.04106481481481481</v>
      </c>
      <c r="K238" s="275">
        <f t="shared" si="7"/>
        <v>10.146561443066517</v>
      </c>
      <c r="L238" s="273">
        <f t="shared" si="6"/>
        <v>0.004106481481481481</v>
      </c>
    </row>
    <row r="239" spans="2:12" ht="12.75">
      <c r="B239" s="271">
        <v>238</v>
      </c>
      <c r="C239" s="183">
        <v>493</v>
      </c>
      <c r="D239" s="184" t="s">
        <v>830</v>
      </c>
      <c r="E239" s="185" t="s">
        <v>381</v>
      </c>
      <c r="F239" s="186">
        <v>1963</v>
      </c>
      <c r="G239" s="185" t="s">
        <v>47</v>
      </c>
      <c r="H239" s="187" t="s">
        <v>382</v>
      </c>
      <c r="I239" s="188">
        <v>34</v>
      </c>
      <c r="J239" s="189">
        <v>0.04111111111111111</v>
      </c>
      <c r="K239" s="275">
        <f t="shared" si="7"/>
        <v>10.135135135135135</v>
      </c>
      <c r="L239" s="273">
        <f t="shared" si="6"/>
        <v>0.004111111111111111</v>
      </c>
    </row>
    <row r="240" spans="2:12" ht="12.75">
      <c r="B240" s="271">
        <v>239</v>
      </c>
      <c r="C240" s="183">
        <v>388</v>
      </c>
      <c r="D240" s="184" t="s">
        <v>831</v>
      </c>
      <c r="E240" s="185" t="s">
        <v>381</v>
      </c>
      <c r="F240" s="186">
        <v>1973</v>
      </c>
      <c r="G240" s="185" t="s">
        <v>832</v>
      </c>
      <c r="H240" s="187" t="s">
        <v>382</v>
      </c>
      <c r="I240" s="188">
        <v>35</v>
      </c>
      <c r="J240" s="189">
        <v>0.04179398148148148</v>
      </c>
      <c r="K240" s="275">
        <f t="shared" si="7"/>
        <v>9.969537524231514</v>
      </c>
      <c r="L240" s="273">
        <f t="shared" si="6"/>
        <v>0.004179398148148148</v>
      </c>
    </row>
    <row r="241" spans="2:12" ht="12.75">
      <c r="B241" s="271">
        <v>240</v>
      </c>
      <c r="C241" s="183">
        <v>500</v>
      </c>
      <c r="D241" s="184" t="s">
        <v>833</v>
      </c>
      <c r="E241" s="185" t="s">
        <v>364</v>
      </c>
      <c r="F241" s="186">
        <v>1976</v>
      </c>
      <c r="G241" s="185" t="s">
        <v>47</v>
      </c>
      <c r="H241" s="187" t="s">
        <v>366</v>
      </c>
      <c r="I241" s="188">
        <v>178</v>
      </c>
      <c r="J241" s="189">
        <v>0.042118055555555554</v>
      </c>
      <c r="K241" s="275">
        <f t="shared" si="7"/>
        <v>9.892827699917559</v>
      </c>
      <c r="L241" s="273">
        <f t="shared" si="6"/>
        <v>0.0042118055555555554</v>
      </c>
    </row>
    <row r="242" spans="2:12" ht="12.75">
      <c r="B242" s="271">
        <v>241</v>
      </c>
      <c r="C242" s="183">
        <v>422</v>
      </c>
      <c r="D242" s="184" t="s">
        <v>834</v>
      </c>
      <c r="E242" s="185" t="s">
        <v>364</v>
      </c>
      <c r="F242" s="186">
        <v>1961</v>
      </c>
      <c r="G242" s="185" t="s">
        <v>835</v>
      </c>
      <c r="H242" s="187" t="s">
        <v>366</v>
      </c>
      <c r="I242" s="188">
        <v>179</v>
      </c>
      <c r="J242" s="189">
        <v>0.042291666666666665</v>
      </c>
      <c r="K242" s="275">
        <f t="shared" si="7"/>
        <v>9.852216748768473</v>
      </c>
      <c r="L242" s="273">
        <f t="shared" si="6"/>
        <v>0.004229166666666667</v>
      </c>
    </row>
    <row r="243" spans="2:12" ht="12.75">
      <c r="B243" s="271">
        <v>242</v>
      </c>
      <c r="C243" s="183">
        <v>423</v>
      </c>
      <c r="D243" s="184" t="s">
        <v>836</v>
      </c>
      <c r="E243" s="185" t="s">
        <v>381</v>
      </c>
      <c r="F243" s="186">
        <v>1965</v>
      </c>
      <c r="G243" s="185" t="s">
        <v>835</v>
      </c>
      <c r="H243" s="187" t="s">
        <v>382</v>
      </c>
      <c r="I243" s="188">
        <v>36</v>
      </c>
      <c r="J243" s="189">
        <v>0.042291666666666665</v>
      </c>
      <c r="K243" s="275">
        <f t="shared" si="7"/>
        <v>9.852216748768473</v>
      </c>
      <c r="L243" s="273">
        <f t="shared" si="6"/>
        <v>0.004229166666666667</v>
      </c>
    </row>
    <row r="244" spans="2:12" ht="12.75">
      <c r="B244" s="271">
        <v>243</v>
      </c>
      <c r="C244" s="183">
        <v>448</v>
      </c>
      <c r="D244" s="184" t="s">
        <v>837</v>
      </c>
      <c r="E244" s="185" t="s">
        <v>381</v>
      </c>
      <c r="F244" s="186">
        <v>1961</v>
      </c>
      <c r="G244" s="276" t="s">
        <v>365</v>
      </c>
      <c r="H244" s="187" t="s">
        <v>382</v>
      </c>
      <c r="I244" s="188">
        <v>37</v>
      </c>
      <c r="J244" s="189">
        <v>0.042847222222222224</v>
      </c>
      <c r="K244" s="275">
        <f t="shared" si="7"/>
        <v>9.724473257698541</v>
      </c>
      <c r="L244" s="273">
        <f t="shared" si="6"/>
        <v>0.004284722222222223</v>
      </c>
    </row>
    <row r="245" spans="2:12" ht="12.75">
      <c r="B245" s="271">
        <v>244</v>
      </c>
      <c r="C245" s="183">
        <v>447</v>
      </c>
      <c r="D245" s="184" t="s">
        <v>838</v>
      </c>
      <c r="E245" s="185" t="s">
        <v>381</v>
      </c>
      <c r="F245" s="186">
        <v>1958</v>
      </c>
      <c r="G245" s="276" t="s">
        <v>365</v>
      </c>
      <c r="H245" s="187" t="s">
        <v>382</v>
      </c>
      <c r="I245" s="188">
        <v>38</v>
      </c>
      <c r="J245" s="189">
        <v>0.043009259259259254</v>
      </c>
      <c r="K245" s="275">
        <f t="shared" si="7"/>
        <v>9.68783638320775</v>
      </c>
      <c r="L245" s="273">
        <f t="shared" si="6"/>
        <v>0.004300925925925925</v>
      </c>
    </row>
    <row r="246" spans="2:12" ht="12.75">
      <c r="B246" s="271">
        <v>245</v>
      </c>
      <c r="C246" s="183">
        <v>190</v>
      </c>
      <c r="D246" s="184" t="s">
        <v>839</v>
      </c>
      <c r="E246" s="185" t="s">
        <v>381</v>
      </c>
      <c r="F246" s="186"/>
      <c r="G246" s="185" t="s">
        <v>747</v>
      </c>
      <c r="H246" s="187"/>
      <c r="I246" s="188"/>
      <c r="J246" s="189">
        <v>0.043020833333333335</v>
      </c>
      <c r="K246" s="275">
        <f t="shared" si="7"/>
        <v>9.685230024213075</v>
      </c>
      <c r="L246" s="273">
        <f>J246/$M$1</f>
        <v>0.004302083333333333</v>
      </c>
    </row>
    <row r="247" spans="2:12" ht="12.75">
      <c r="B247" s="271">
        <v>246</v>
      </c>
      <c r="C247" s="183">
        <v>346</v>
      </c>
      <c r="D247" s="184" t="s">
        <v>840</v>
      </c>
      <c r="E247" s="185" t="s">
        <v>381</v>
      </c>
      <c r="F247" s="186">
        <v>1965</v>
      </c>
      <c r="G247" s="185" t="s">
        <v>841</v>
      </c>
      <c r="H247" s="187" t="s">
        <v>382</v>
      </c>
      <c r="I247" s="188">
        <v>39</v>
      </c>
      <c r="J247" s="189">
        <v>0.04304398148148148</v>
      </c>
      <c r="K247" s="275">
        <f t="shared" si="7"/>
        <v>9.680021511158914</v>
      </c>
      <c r="L247" s="273">
        <f t="shared" si="6"/>
        <v>0.004304398148148148</v>
      </c>
    </row>
    <row r="248" spans="2:12" ht="12.75">
      <c r="B248" s="271">
        <v>247</v>
      </c>
      <c r="C248" s="183">
        <v>339</v>
      </c>
      <c r="D248" s="184" t="s">
        <v>842</v>
      </c>
      <c r="E248" s="185" t="s">
        <v>364</v>
      </c>
      <c r="F248" s="186">
        <v>1963</v>
      </c>
      <c r="G248" s="185" t="s">
        <v>843</v>
      </c>
      <c r="H248" s="187" t="s">
        <v>366</v>
      </c>
      <c r="I248" s="188">
        <v>180</v>
      </c>
      <c r="J248" s="189">
        <v>0.04314814814814815</v>
      </c>
      <c r="K248" s="275">
        <f t="shared" si="7"/>
        <v>9.65665236051502</v>
      </c>
      <c r="L248" s="273">
        <f t="shared" si="6"/>
        <v>0.004314814814814815</v>
      </c>
    </row>
    <row r="249" spans="2:12" ht="12.75">
      <c r="B249" s="271">
        <v>248</v>
      </c>
      <c r="C249" s="183">
        <v>435</v>
      </c>
      <c r="D249" s="184" t="s">
        <v>844</v>
      </c>
      <c r="E249" s="185" t="s">
        <v>381</v>
      </c>
      <c r="F249" s="186">
        <v>1963</v>
      </c>
      <c r="G249" s="185" t="s">
        <v>533</v>
      </c>
      <c r="H249" s="187" t="s">
        <v>382</v>
      </c>
      <c r="I249" s="188">
        <v>40</v>
      </c>
      <c r="J249" s="189">
        <v>0.04329861111111111</v>
      </c>
      <c r="K249" s="275">
        <f t="shared" si="7"/>
        <v>9.623095429029672</v>
      </c>
      <c r="L249" s="273">
        <f t="shared" si="6"/>
        <v>0.004329861111111111</v>
      </c>
    </row>
    <row r="250" spans="2:12" ht="12.75">
      <c r="B250" s="271">
        <v>249</v>
      </c>
      <c r="C250" s="183">
        <v>271</v>
      </c>
      <c r="D250" s="184" t="s">
        <v>845</v>
      </c>
      <c r="E250" s="185" t="s">
        <v>381</v>
      </c>
      <c r="F250" s="186">
        <v>1964</v>
      </c>
      <c r="G250" s="185" t="s">
        <v>541</v>
      </c>
      <c r="H250" s="187" t="s">
        <v>382</v>
      </c>
      <c r="I250" s="188">
        <v>41</v>
      </c>
      <c r="J250" s="189">
        <v>0.04337962962962963</v>
      </c>
      <c r="K250" s="275">
        <f t="shared" si="7"/>
        <v>9.6051227321238</v>
      </c>
      <c r="L250" s="273">
        <f t="shared" si="6"/>
        <v>0.004337962962962963</v>
      </c>
    </row>
    <row r="251" spans="2:12" ht="12.75">
      <c r="B251" s="271">
        <v>250</v>
      </c>
      <c r="C251" s="183">
        <v>395</v>
      </c>
      <c r="D251" s="184" t="s">
        <v>846</v>
      </c>
      <c r="E251" s="185" t="s">
        <v>381</v>
      </c>
      <c r="F251" s="186">
        <v>1972</v>
      </c>
      <c r="G251" s="185" t="s">
        <v>847</v>
      </c>
      <c r="H251" s="187" t="s">
        <v>382</v>
      </c>
      <c r="I251" s="188">
        <v>42</v>
      </c>
      <c r="J251" s="189">
        <v>0.04346064814814815</v>
      </c>
      <c r="K251" s="275">
        <f t="shared" si="7"/>
        <v>9.587217043941411</v>
      </c>
      <c r="L251" s="273">
        <f t="shared" si="6"/>
        <v>0.004346064814814815</v>
      </c>
    </row>
    <row r="252" spans="2:12" ht="12.75">
      <c r="B252" s="271">
        <v>251</v>
      </c>
      <c r="C252" s="183">
        <v>192</v>
      </c>
      <c r="D252" s="184" t="s">
        <v>848</v>
      </c>
      <c r="E252" s="185" t="s">
        <v>381</v>
      </c>
      <c r="F252" s="186"/>
      <c r="G252" s="185" t="s">
        <v>849</v>
      </c>
      <c r="H252" s="187"/>
      <c r="I252" s="188"/>
      <c r="J252" s="189">
        <v>0.043738425925925924</v>
      </c>
      <c r="K252" s="275">
        <f t="shared" si="7"/>
        <v>9.526329716856312</v>
      </c>
      <c r="L252" s="273">
        <f>J252/$M$1</f>
        <v>0.004373842592592592</v>
      </c>
    </row>
    <row r="253" spans="2:12" ht="12.75">
      <c r="B253" s="271">
        <v>252</v>
      </c>
      <c r="C253" s="183">
        <v>355</v>
      </c>
      <c r="D253" s="184" t="s">
        <v>850</v>
      </c>
      <c r="E253" s="185" t="s">
        <v>381</v>
      </c>
      <c r="F253" s="186">
        <v>1984</v>
      </c>
      <c r="G253" s="185" t="s">
        <v>533</v>
      </c>
      <c r="H253" s="187" t="s">
        <v>382</v>
      </c>
      <c r="I253" s="188">
        <v>43</v>
      </c>
      <c r="J253" s="189">
        <v>0.04549768518518518</v>
      </c>
      <c r="K253" s="275">
        <f t="shared" si="7"/>
        <v>9.157975069956754</v>
      </c>
      <c r="L253" s="273">
        <f t="shared" si="6"/>
        <v>0.004549768518518518</v>
      </c>
    </row>
    <row r="254" spans="2:12" ht="12.75">
      <c r="B254" s="271">
        <v>253</v>
      </c>
      <c r="C254" s="183">
        <v>356</v>
      </c>
      <c r="D254" s="184" t="s">
        <v>851</v>
      </c>
      <c r="E254" s="185" t="s">
        <v>381</v>
      </c>
      <c r="F254" s="186">
        <v>1985</v>
      </c>
      <c r="G254" s="185" t="s">
        <v>533</v>
      </c>
      <c r="H254" s="187" t="s">
        <v>382</v>
      </c>
      <c r="I254" s="188">
        <v>44</v>
      </c>
      <c r="J254" s="189">
        <v>0.04549768518518518</v>
      </c>
      <c r="K254" s="275">
        <f t="shared" si="7"/>
        <v>9.157975069956754</v>
      </c>
      <c r="L254" s="273">
        <f t="shared" si="6"/>
        <v>0.004549768518518518</v>
      </c>
    </row>
    <row r="255" spans="2:12" ht="12.75">
      <c r="B255" s="271">
        <v>254</v>
      </c>
      <c r="C255" s="183">
        <v>312</v>
      </c>
      <c r="D255" s="184" t="s">
        <v>852</v>
      </c>
      <c r="E255" s="185" t="s">
        <v>381</v>
      </c>
      <c r="F255" s="186">
        <v>1960</v>
      </c>
      <c r="G255" s="185" t="s">
        <v>648</v>
      </c>
      <c r="H255" s="187" t="s">
        <v>382</v>
      </c>
      <c r="I255" s="188">
        <v>45</v>
      </c>
      <c r="J255" s="189">
        <v>0.04622685185185185</v>
      </c>
      <c r="K255" s="275">
        <f t="shared" si="7"/>
        <v>9.01352028042063</v>
      </c>
      <c r="L255" s="273">
        <f t="shared" si="6"/>
        <v>0.004622685185185185</v>
      </c>
    </row>
    <row r="256" spans="2:12" ht="12.75">
      <c r="B256" s="271">
        <v>255</v>
      </c>
      <c r="C256" s="183">
        <v>434</v>
      </c>
      <c r="D256" s="184" t="s">
        <v>853</v>
      </c>
      <c r="E256" s="185" t="s">
        <v>364</v>
      </c>
      <c r="F256" s="186">
        <v>1958</v>
      </c>
      <c r="G256" s="185" t="s">
        <v>512</v>
      </c>
      <c r="H256" s="187" t="s">
        <v>366</v>
      </c>
      <c r="I256" s="188">
        <v>181</v>
      </c>
      <c r="J256" s="189">
        <v>0.04658564814814815</v>
      </c>
      <c r="K256" s="275">
        <f t="shared" si="7"/>
        <v>8.944099378881988</v>
      </c>
      <c r="L256" s="273">
        <f t="shared" si="6"/>
        <v>0.004658564814814815</v>
      </c>
    </row>
    <row r="257" spans="2:12" ht="12.75">
      <c r="B257" s="271">
        <v>256</v>
      </c>
      <c r="C257" s="183">
        <v>309</v>
      </c>
      <c r="D257" s="184" t="s">
        <v>854</v>
      </c>
      <c r="E257" s="185" t="s">
        <v>381</v>
      </c>
      <c r="F257" s="186">
        <v>1900</v>
      </c>
      <c r="G257" s="185" t="s">
        <v>47</v>
      </c>
      <c r="H257" s="187" t="s">
        <v>382</v>
      </c>
      <c r="I257" s="188">
        <v>46</v>
      </c>
      <c r="J257" s="189">
        <v>0.04666666666666667</v>
      </c>
      <c r="K257" s="275">
        <f t="shared" si="7"/>
        <v>8.928571428571429</v>
      </c>
      <c r="L257" s="273">
        <f t="shared" si="6"/>
        <v>0.004666666666666667</v>
      </c>
    </row>
    <row r="258" spans="2:12" ht="12.75">
      <c r="B258" s="271">
        <v>257</v>
      </c>
      <c r="C258" s="183">
        <v>467</v>
      </c>
      <c r="D258" s="184" t="s">
        <v>855</v>
      </c>
      <c r="E258" s="185" t="s">
        <v>381</v>
      </c>
      <c r="F258" s="186">
        <v>1991</v>
      </c>
      <c r="G258" s="185" t="s">
        <v>715</v>
      </c>
      <c r="H258" s="187" t="s">
        <v>382</v>
      </c>
      <c r="I258" s="188">
        <v>47</v>
      </c>
      <c r="J258" s="189">
        <v>0.0488425925925926</v>
      </c>
      <c r="K258" s="275">
        <f t="shared" si="7"/>
        <v>8.53080568720379</v>
      </c>
      <c r="L258" s="273">
        <f t="shared" si="6"/>
        <v>0.00488425925925926</v>
      </c>
    </row>
    <row r="259" spans="2:12" ht="12.75">
      <c r="B259" s="271">
        <v>258</v>
      </c>
      <c r="C259" s="183">
        <v>345</v>
      </c>
      <c r="D259" s="184" t="s">
        <v>856</v>
      </c>
      <c r="E259" s="185" t="s">
        <v>364</v>
      </c>
      <c r="F259" s="186">
        <v>1951</v>
      </c>
      <c r="G259" s="185" t="s">
        <v>857</v>
      </c>
      <c r="H259" s="187" t="s">
        <v>366</v>
      </c>
      <c r="I259" s="188">
        <v>182</v>
      </c>
      <c r="J259" s="189">
        <v>0.048935185185185186</v>
      </c>
      <c r="K259" s="275">
        <f t="shared" si="7"/>
        <v>8.514664143803216</v>
      </c>
      <c r="L259" s="273">
        <f t="shared" si="6"/>
        <v>0.004893518518518518</v>
      </c>
    </row>
    <row r="260" spans="2:12" ht="13.5" thickBot="1">
      <c r="B260" s="271">
        <v>259</v>
      </c>
      <c r="C260" s="277">
        <v>377</v>
      </c>
      <c r="D260" s="278" t="s">
        <v>858</v>
      </c>
      <c r="E260" s="279" t="s">
        <v>381</v>
      </c>
      <c r="F260" s="280">
        <v>1971</v>
      </c>
      <c r="G260" s="279" t="s">
        <v>506</v>
      </c>
      <c r="H260" s="281" t="s">
        <v>382</v>
      </c>
      <c r="I260" s="282">
        <v>48</v>
      </c>
      <c r="J260" s="283">
        <v>0.05047453703703703</v>
      </c>
      <c r="K260" s="284">
        <f t="shared" si="7"/>
        <v>8.254987388213713</v>
      </c>
      <c r="L260" s="285">
        <f t="shared" si="6"/>
        <v>0.005047453703703703</v>
      </c>
    </row>
  </sheetData>
  <sheetProtection/>
  <mergeCells count="1">
    <mergeCell ref="B1:L1"/>
  </mergeCells>
  <conditionalFormatting sqref="B2:B260">
    <cfRule type="expression" priority="2" dxfId="0" stopIfTrue="1">
      <formula>ISBLANK(C2)</formula>
    </cfRule>
  </conditionalFormatting>
  <conditionalFormatting sqref="D2:D67 D69:D260">
    <cfRule type="expression" priority="3" dxfId="5" stopIfTrue="1">
      <formula>ISNA(D2)</formula>
    </cfRule>
  </conditionalFormatting>
  <conditionalFormatting sqref="C2:C260">
    <cfRule type="expression" priority="4" dxfId="5" stopIfTrue="1">
      <formula>COUNTIF($C$5:$C$331,C2)&gt;1</formula>
    </cfRule>
  </conditionalFormatting>
  <conditionalFormatting sqref="D68">
    <cfRule type="expression" priority="1" dxfId="5" stopIfTrue="1">
      <formula>ISNA(D68)</formula>
    </cfRule>
  </conditionalFormatting>
  <conditionalFormatting sqref="J69:J70">
    <cfRule type="expression" priority="5" dxfId="6" stopIfTrue="1">
      <formula>OR(ISBLANK(J69),COUNT(A1:$J$1033)=0)</formula>
    </cfRule>
    <cfRule type="expression" priority="6" dxfId="5" stopIfTrue="1">
      <formula>J69&lt;MAX($J$5:J65)</formula>
    </cfRule>
  </conditionalFormatting>
  <conditionalFormatting sqref="J24 J12:J14 J29 J41:J43 J67 J74 J77:J79 J82 J85:J87 J98 J101 J104 J119 J128 J138 J175 J186 J235 J247 J253">
    <cfRule type="expression" priority="7" dxfId="6" stopIfTrue="1">
      <formula>OR(ISBLANK(J12),COUNT(A1:$J$1033)=0)</formula>
    </cfRule>
    <cfRule type="expression" priority="8" dxfId="5" stopIfTrue="1">
      <formula>J12&lt;MAX($J$5:J10)</formula>
    </cfRule>
  </conditionalFormatting>
  <conditionalFormatting sqref="J73 J71 J75 J80:J81 J83:J84 J105:J118 J254:J260 J5:J11 J15:J23 J25:J28 J30:J38 J44:J66 J88:J97 J68 J102:J103 J99:J100 J120:J127 J130:J137 J139:J174 J176:J185 J187:J234 J236:J246 J248:J252">
    <cfRule type="expression" priority="9" dxfId="6" stopIfTrue="1">
      <formula>OR(ISBLANK(J5),COUNT(A1:$J$1033)=0)</formula>
    </cfRule>
    <cfRule type="expression" priority="10" dxfId="5" stopIfTrue="1">
      <formula>J5&lt;MAX($J$5:J4)</formula>
    </cfRule>
  </conditionalFormatting>
  <conditionalFormatting sqref="J76">
    <cfRule type="expression" priority="11" dxfId="6" stopIfTrue="1">
      <formula>OR(ISBLANK(J76),COUNT(#REF!)=0)</formula>
    </cfRule>
    <cfRule type="expression" priority="12" dxfId="5" stopIfTrue="1">
      <formula>J76&lt;MAX($J$5:J70)</formula>
    </cfRule>
  </conditionalFormatting>
  <conditionalFormatting sqref="J129 J39:J40 J72">
    <cfRule type="expression" priority="13" dxfId="6" stopIfTrue="1">
      <formula>OR(ISBLANK(J39),COUNT(A1:$J$1033)=0)</formula>
    </cfRule>
    <cfRule type="expression" priority="14" dxfId="5" stopIfTrue="1">
      <formula>J39&lt;MAX($J$5:J36)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M2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5.140625" style="0" customWidth="1"/>
    <col min="3" max="3" width="4.00390625" style="0" bestFit="1" customWidth="1"/>
    <col min="4" max="4" width="26.28125" style="0" bestFit="1" customWidth="1"/>
    <col min="5" max="5" width="4.00390625" style="0" bestFit="1" customWidth="1"/>
    <col min="7" max="7" width="24.28125" style="0" bestFit="1" customWidth="1"/>
    <col min="8" max="8" width="1.7109375" style="0" customWidth="1"/>
    <col min="9" max="9" width="0.9921875" style="0" customWidth="1"/>
  </cols>
  <sheetData>
    <row r="1" spans="2:13" ht="28.5">
      <c r="B1" s="310" t="s">
        <v>859</v>
      </c>
      <c r="C1" s="311"/>
      <c r="D1" s="311"/>
      <c r="E1" s="311"/>
      <c r="F1" s="311"/>
      <c r="G1" s="311"/>
      <c r="H1" s="311"/>
      <c r="I1" s="311"/>
      <c r="J1" s="311"/>
      <c r="K1" s="311"/>
      <c r="L1" s="313"/>
      <c r="M1">
        <v>5</v>
      </c>
    </row>
    <row r="2" spans="2:12" ht="12.75">
      <c r="B2" s="271">
        <v>1</v>
      </c>
      <c r="C2" s="183">
        <v>836</v>
      </c>
      <c r="D2" s="184" t="s">
        <v>860</v>
      </c>
      <c r="E2" s="185" t="s">
        <v>364</v>
      </c>
      <c r="F2" s="186">
        <v>1984</v>
      </c>
      <c r="G2" s="185" t="s">
        <v>820</v>
      </c>
      <c r="H2" s="187" t="s">
        <v>366</v>
      </c>
      <c r="I2" s="188">
        <v>1</v>
      </c>
      <c r="J2" s="189">
        <v>0.011076388888888887</v>
      </c>
      <c r="K2" s="286">
        <f>($M$1/J2)/24</f>
        <v>18.80877742946709</v>
      </c>
      <c r="L2" s="273">
        <f>J2/$M$1</f>
        <v>0.0022152777777777774</v>
      </c>
    </row>
    <row r="3" spans="2:13" ht="12.75">
      <c r="B3" s="271">
        <v>2</v>
      </c>
      <c r="C3" s="183">
        <v>789</v>
      </c>
      <c r="D3" s="184" t="s">
        <v>861</v>
      </c>
      <c r="E3" s="185" t="s">
        <v>364</v>
      </c>
      <c r="F3" s="186">
        <v>1983</v>
      </c>
      <c r="G3" s="185" t="s">
        <v>862</v>
      </c>
      <c r="H3" s="187" t="s">
        <v>366</v>
      </c>
      <c r="I3" s="188">
        <v>2</v>
      </c>
      <c r="J3" s="189">
        <v>0.011180555555555556</v>
      </c>
      <c r="K3" s="286">
        <f aca="true" t="shared" si="0" ref="K3:K66">($M$1/J3)/24</f>
        <v>18.633540372670804</v>
      </c>
      <c r="L3" s="273">
        <f aca="true" t="shared" si="1" ref="L3:L66">J3/$M$1</f>
        <v>0.0022361111111111115</v>
      </c>
      <c r="M3" s="225"/>
    </row>
    <row r="4" spans="2:13" ht="12.75">
      <c r="B4" s="271">
        <v>3</v>
      </c>
      <c r="C4" s="183">
        <v>165</v>
      </c>
      <c r="D4" s="184" t="s">
        <v>377</v>
      </c>
      <c r="E4" s="185" t="s">
        <v>364</v>
      </c>
      <c r="F4" s="186">
        <v>1987</v>
      </c>
      <c r="G4" s="276" t="s">
        <v>365</v>
      </c>
      <c r="H4" s="187" t="s">
        <v>366</v>
      </c>
      <c r="I4" s="188">
        <v>3</v>
      </c>
      <c r="J4" s="189">
        <v>0.011354166666666667</v>
      </c>
      <c r="K4" s="286">
        <f t="shared" si="0"/>
        <v>18.34862385321101</v>
      </c>
      <c r="L4" s="273">
        <f t="shared" si="1"/>
        <v>0.0022708333333333335</v>
      </c>
      <c r="M4" s="225"/>
    </row>
    <row r="5" spans="2:12" ht="12.75">
      <c r="B5" s="271">
        <v>4</v>
      </c>
      <c r="C5" s="183">
        <v>796</v>
      </c>
      <c r="D5" s="184" t="s">
        <v>863</v>
      </c>
      <c r="E5" s="185" t="s">
        <v>364</v>
      </c>
      <c r="F5" s="186">
        <v>1993</v>
      </c>
      <c r="G5" s="185" t="s">
        <v>864</v>
      </c>
      <c r="H5" s="187" t="s">
        <v>366</v>
      </c>
      <c r="I5" s="188">
        <v>4</v>
      </c>
      <c r="J5" s="189">
        <v>0.011469907407407408</v>
      </c>
      <c r="K5" s="286">
        <f t="shared" si="0"/>
        <v>18.163471241170534</v>
      </c>
      <c r="L5" s="273">
        <f t="shared" si="1"/>
        <v>0.0022939814814814815</v>
      </c>
    </row>
    <row r="6" spans="2:12" ht="12.75">
      <c r="B6" s="271">
        <v>5</v>
      </c>
      <c r="C6" s="183">
        <v>788</v>
      </c>
      <c r="D6" s="184" t="s">
        <v>865</v>
      </c>
      <c r="E6" s="185" t="s">
        <v>364</v>
      </c>
      <c r="F6" s="186">
        <v>1974</v>
      </c>
      <c r="G6" s="185" t="s">
        <v>862</v>
      </c>
      <c r="H6" s="187" t="s">
        <v>366</v>
      </c>
      <c r="I6" s="188">
        <v>5</v>
      </c>
      <c r="J6" s="189">
        <v>0.011851851851851851</v>
      </c>
      <c r="K6" s="286">
        <f t="shared" si="0"/>
        <v>17.578125</v>
      </c>
      <c r="L6" s="273">
        <f t="shared" si="1"/>
        <v>0.0023703703703703703</v>
      </c>
    </row>
    <row r="7" spans="2:12" ht="12.75">
      <c r="B7" s="271">
        <v>6</v>
      </c>
      <c r="C7" s="183">
        <v>168</v>
      </c>
      <c r="D7" s="184" t="s">
        <v>866</v>
      </c>
      <c r="E7" s="185" t="s">
        <v>364</v>
      </c>
      <c r="F7" s="186">
        <v>1982</v>
      </c>
      <c r="G7" s="276" t="s">
        <v>365</v>
      </c>
      <c r="H7" s="187" t="s">
        <v>366</v>
      </c>
      <c r="I7" s="188">
        <v>6</v>
      </c>
      <c r="J7" s="189">
        <v>0.011921296296296298</v>
      </c>
      <c r="K7" s="286">
        <f t="shared" si="0"/>
        <v>17.475728155339805</v>
      </c>
      <c r="L7" s="273">
        <f t="shared" si="1"/>
        <v>0.0023842592592592596</v>
      </c>
    </row>
    <row r="8" spans="2:12" ht="12.75">
      <c r="B8" s="271">
        <v>7</v>
      </c>
      <c r="C8" s="183">
        <v>827</v>
      </c>
      <c r="D8" s="184" t="s">
        <v>867</v>
      </c>
      <c r="E8" s="185" t="s">
        <v>364</v>
      </c>
      <c r="F8" s="186">
        <v>1995</v>
      </c>
      <c r="G8" s="185" t="s">
        <v>868</v>
      </c>
      <c r="H8" s="187" t="s">
        <v>366</v>
      </c>
      <c r="I8" s="188">
        <v>7</v>
      </c>
      <c r="J8" s="189">
        <v>0.011956018518518517</v>
      </c>
      <c r="K8" s="286">
        <f t="shared" si="0"/>
        <v>17.424975798644727</v>
      </c>
      <c r="L8" s="273">
        <f t="shared" si="1"/>
        <v>0.0023912037037037035</v>
      </c>
    </row>
    <row r="9" spans="2:12" ht="12.75">
      <c r="B9" s="271">
        <v>8</v>
      </c>
      <c r="C9" s="183">
        <v>813</v>
      </c>
      <c r="D9" s="184" t="s">
        <v>869</v>
      </c>
      <c r="E9" s="185" t="s">
        <v>364</v>
      </c>
      <c r="F9" s="186">
        <v>1980</v>
      </c>
      <c r="G9" s="185" t="s">
        <v>870</v>
      </c>
      <c r="H9" s="187" t="s">
        <v>366</v>
      </c>
      <c r="I9" s="188">
        <v>8</v>
      </c>
      <c r="J9" s="189">
        <v>0.012175925925925929</v>
      </c>
      <c r="K9" s="286">
        <f t="shared" si="0"/>
        <v>17.110266159695815</v>
      </c>
      <c r="L9" s="273">
        <f t="shared" si="1"/>
        <v>0.0024351851851851856</v>
      </c>
    </row>
    <row r="10" spans="2:12" ht="12.75">
      <c r="B10" s="271">
        <v>9</v>
      </c>
      <c r="C10" s="183">
        <v>740</v>
      </c>
      <c r="D10" s="184" t="s">
        <v>871</v>
      </c>
      <c r="E10" s="185" t="s">
        <v>364</v>
      </c>
      <c r="F10" s="186">
        <v>1979</v>
      </c>
      <c r="G10" s="185" t="s">
        <v>648</v>
      </c>
      <c r="H10" s="187" t="s">
        <v>366</v>
      </c>
      <c r="I10" s="188">
        <v>9</v>
      </c>
      <c r="J10" s="189">
        <v>0.012199074074074072</v>
      </c>
      <c r="K10" s="286">
        <f t="shared" si="0"/>
        <v>17.07779886148008</v>
      </c>
      <c r="L10" s="273">
        <f t="shared" si="1"/>
        <v>0.0024398148148148144</v>
      </c>
    </row>
    <row r="11" spans="2:12" ht="12.75">
      <c r="B11" s="271">
        <v>10</v>
      </c>
      <c r="C11" s="183">
        <v>760</v>
      </c>
      <c r="D11" s="184" t="s">
        <v>872</v>
      </c>
      <c r="E11" s="185" t="s">
        <v>364</v>
      </c>
      <c r="F11" s="186">
        <v>1979</v>
      </c>
      <c r="G11" s="185" t="s">
        <v>873</v>
      </c>
      <c r="H11" s="187" t="s">
        <v>366</v>
      </c>
      <c r="I11" s="188">
        <v>10</v>
      </c>
      <c r="J11" s="189">
        <v>0.012210648148148146</v>
      </c>
      <c r="K11" s="286">
        <f t="shared" si="0"/>
        <v>17.061611374407587</v>
      </c>
      <c r="L11" s="273">
        <f t="shared" si="1"/>
        <v>0.002442129629629629</v>
      </c>
    </row>
    <row r="12" spans="2:12" ht="12.75">
      <c r="B12" s="271">
        <v>11</v>
      </c>
      <c r="C12" s="183">
        <v>862</v>
      </c>
      <c r="D12" s="184" t="s">
        <v>874</v>
      </c>
      <c r="E12" s="185" t="s">
        <v>364</v>
      </c>
      <c r="F12" s="186">
        <v>1958</v>
      </c>
      <c r="G12" s="185" t="s">
        <v>527</v>
      </c>
      <c r="H12" s="187" t="s">
        <v>366</v>
      </c>
      <c r="I12" s="188">
        <v>11</v>
      </c>
      <c r="J12" s="189">
        <v>0.012395833333333335</v>
      </c>
      <c r="K12" s="286">
        <f t="shared" si="0"/>
        <v>16.806722689075627</v>
      </c>
      <c r="L12" s="273">
        <f t="shared" si="1"/>
        <v>0.002479166666666667</v>
      </c>
    </row>
    <row r="13" spans="2:12" ht="12.75">
      <c r="B13" s="271">
        <v>12</v>
      </c>
      <c r="C13" s="183">
        <v>851</v>
      </c>
      <c r="D13" s="184" t="s">
        <v>875</v>
      </c>
      <c r="E13" s="185" t="s">
        <v>364</v>
      </c>
      <c r="F13" s="186">
        <v>1993</v>
      </c>
      <c r="G13" s="185" t="s">
        <v>592</v>
      </c>
      <c r="H13" s="187" t="s">
        <v>366</v>
      </c>
      <c r="I13" s="188">
        <v>12</v>
      </c>
      <c r="J13" s="189">
        <v>0.012418981481481482</v>
      </c>
      <c r="K13" s="286">
        <f t="shared" si="0"/>
        <v>16.775396085740912</v>
      </c>
      <c r="L13" s="273">
        <f t="shared" si="1"/>
        <v>0.0024837962962962964</v>
      </c>
    </row>
    <row r="14" spans="2:12" ht="12.75">
      <c r="B14" s="271">
        <v>13</v>
      </c>
      <c r="C14" s="183">
        <v>775</v>
      </c>
      <c r="D14" s="184" t="s">
        <v>876</v>
      </c>
      <c r="E14" s="185" t="s">
        <v>364</v>
      </c>
      <c r="F14" s="186">
        <v>1977</v>
      </c>
      <c r="G14" s="185" t="s">
        <v>877</v>
      </c>
      <c r="H14" s="187" t="s">
        <v>366</v>
      </c>
      <c r="I14" s="188">
        <v>13</v>
      </c>
      <c r="J14" s="189">
        <v>0.012430555555555554</v>
      </c>
      <c r="K14" s="286">
        <f t="shared" si="0"/>
        <v>16.759776536312852</v>
      </c>
      <c r="L14" s="273">
        <f t="shared" si="1"/>
        <v>0.002486111111111111</v>
      </c>
    </row>
    <row r="15" spans="2:12" ht="12.75">
      <c r="B15" s="271">
        <v>14</v>
      </c>
      <c r="C15" s="183">
        <v>780</v>
      </c>
      <c r="D15" s="184" t="s">
        <v>878</v>
      </c>
      <c r="E15" s="185" t="s">
        <v>364</v>
      </c>
      <c r="F15" s="186">
        <v>1964</v>
      </c>
      <c r="G15" s="185" t="s">
        <v>879</v>
      </c>
      <c r="H15" s="187" t="s">
        <v>366</v>
      </c>
      <c r="I15" s="188">
        <v>14</v>
      </c>
      <c r="J15" s="189">
        <v>0.012534722222222223</v>
      </c>
      <c r="K15" s="286">
        <f t="shared" si="0"/>
        <v>16.620498614958446</v>
      </c>
      <c r="L15" s="273">
        <f t="shared" si="1"/>
        <v>0.0025069444444444445</v>
      </c>
    </row>
    <row r="16" spans="2:12" ht="12.75">
      <c r="B16" s="271">
        <v>15</v>
      </c>
      <c r="C16" s="183">
        <v>867</v>
      </c>
      <c r="D16" s="184" t="s">
        <v>880</v>
      </c>
      <c r="E16" s="185" t="s">
        <v>364</v>
      </c>
      <c r="F16" s="186">
        <v>1991</v>
      </c>
      <c r="G16" s="185" t="s">
        <v>868</v>
      </c>
      <c r="H16" s="187" t="s">
        <v>366</v>
      </c>
      <c r="I16" s="188">
        <v>15</v>
      </c>
      <c r="J16" s="189">
        <v>0.01273148148148148</v>
      </c>
      <c r="K16" s="286">
        <f t="shared" si="0"/>
        <v>16.363636363636363</v>
      </c>
      <c r="L16" s="273">
        <f t="shared" si="1"/>
        <v>0.002546296296296296</v>
      </c>
    </row>
    <row r="17" spans="2:12" ht="12.75">
      <c r="B17" s="271">
        <v>16</v>
      </c>
      <c r="C17" s="183">
        <v>167</v>
      </c>
      <c r="D17" s="184" t="s">
        <v>881</v>
      </c>
      <c r="E17" s="185" t="s">
        <v>364</v>
      </c>
      <c r="F17" s="186">
        <v>1985</v>
      </c>
      <c r="G17" s="276" t="s">
        <v>365</v>
      </c>
      <c r="H17" s="187" t="s">
        <v>366</v>
      </c>
      <c r="I17" s="188">
        <v>16</v>
      </c>
      <c r="J17" s="189">
        <v>0.012870370370370372</v>
      </c>
      <c r="K17" s="286">
        <f t="shared" si="0"/>
        <v>16.187050359712227</v>
      </c>
      <c r="L17" s="273">
        <f t="shared" si="1"/>
        <v>0.0025740740740740745</v>
      </c>
    </row>
    <row r="18" spans="2:12" ht="12.75">
      <c r="B18" s="271">
        <v>17</v>
      </c>
      <c r="C18" s="183">
        <v>754</v>
      </c>
      <c r="D18" s="184" t="s">
        <v>882</v>
      </c>
      <c r="E18" s="185" t="s">
        <v>364</v>
      </c>
      <c r="F18" s="186">
        <v>1982</v>
      </c>
      <c r="G18" s="185" t="s">
        <v>883</v>
      </c>
      <c r="H18" s="187" t="s">
        <v>366</v>
      </c>
      <c r="I18" s="188">
        <v>17</v>
      </c>
      <c r="J18" s="189">
        <v>0.012905092592592591</v>
      </c>
      <c r="K18" s="286">
        <f t="shared" si="0"/>
        <v>16.143497757847538</v>
      </c>
      <c r="L18" s="273">
        <f t="shared" si="1"/>
        <v>0.002581018518518518</v>
      </c>
    </row>
    <row r="19" spans="2:12" ht="12.75">
      <c r="B19" s="271">
        <v>18</v>
      </c>
      <c r="C19" s="183">
        <v>147</v>
      </c>
      <c r="D19" s="184" t="s">
        <v>149</v>
      </c>
      <c r="E19" s="185" t="s">
        <v>364</v>
      </c>
      <c r="F19" s="186">
        <v>1969</v>
      </c>
      <c r="G19" s="276" t="s">
        <v>365</v>
      </c>
      <c r="H19" s="187" t="s">
        <v>366</v>
      </c>
      <c r="I19" s="188">
        <v>18</v>
      </c>
      <c r="J19" s="189">
        <v>0.012951388888888887</v>
      </c>
      <c r="K19" s="286">
        <f t="shared" si="0"/>
        <v>16.085790884718502</v>
      </c>
      <c r="L19" s="273">
        <f t="shared" si="1"/>
        <v>0.0025902777777777773</v>
      </c>
    </row>
    <row r="20" spans="2:12" ht="12.75">
      <c r="B20" s="271">
        <v>19</v>
      </c>
      <c r="C20" s="183">
        <v>178</v>
      </c>
      <c r="D20" s="184" t="s">
        <v>884</v>
      </c>
      <c r="E20" s="185" t="s">
        <v>364</v>
      </c>
      <c r="F20" s="186">
        <v>1965</v>
      </c>
      <c r="G20" s="276" t="s">
        <v>365</v>
      </c>
      <c r="H20" s="187" t="s">
        <v>366</v>
      </c>
      <c r="I20" s="188">
        <v>19</v>
      </c>
      <c r="J20" s="189">
        <v>0.012974537037037036</v>
      </c>
      <c r="K20" s="286">
        <f t="shared" si="0"/>
        <v>16.057091882247992</v>
      </c>
      <c r="L20" s="273">
        <f t="shared" si="1"/>
        <v>0.0025949074074074073</v>
      </c>
    </row>
    <row r="21" spans="2:12" ht="12.75">
      <c r="B21" s="271">
        <v>20</v>
      </c>
      <c r="C21" s="183">
        <v>879</v>
      </c>
      <c r="D21" s="184" t="s">
        <v>885</v>
      </c>
      <c r="E21" s="185" t="s">
        <v>364</v>
      </c>
      <c r="F21" s="186">
        <v>1979</v>
      </c>
      <c r="G21" s="185" t="s">
        <v>886</v>
      </c>
      <c r="H21" s="187" t="s">
        <v>366</v>
      </c>
      <c r="I21" s="188">
        <v>20</v>
      </c>
      <c r="J21" s="189">
        <v>0.01300925925925926</v>
      </c>
      <c r="K21" s="286">
        <f t="shared" si="0"/>
        <v>16.01423487544484</v>
      </c>
      <c r="L21" s="273">
        <f t="shared" si="1"/>
        <v>0.002601851851851852</v>
      </c>
    </row>
    <row r="22" spans="2:12" ht="12.75">
      <c r="B22" s="271">
        <v>21</v>
      </c>
      <c r="C22" s="183">
        <v>833</v>
      </c>
      <c r="D22" s="184" t="s">
        <v>887</v>
      </c>
      <c r="E22" s="185" t="s">
        <v>364</v>
      </c>
      <c r="F22" s="186">
        <v>1988</v>
      </c>
      <c r="G22" s="185" t="s">
        <v>888</v>
      </c>
      <c r="H22" s="187" t="s">
        <v>366</v>
      </c>
      <c r="I22" s="188">
        <v>21</v>
      </c>
      <c r="J22" s="189">
        <v>0.013055555555555556</v>
      </c>
      <c r="K22" s="286">
        <f t="shared" si="0"/>
        <v>15.957446808510637</v>
      </c>
      <c r="L22" s="273">
        <f t="shared" si="1"/>
        <v>0.0026111111111111114</v>
      </c>
    </row>
    <row r="23" spans="2:12" ht="12.75">
      <c r="B23" s="271">
        <v>22</v>
      </c>
      <c r="C23" s="183">
        <v>179</v>
      </c>
      <c r="D23" s="184" t="s">
        <v>889</v>
      </c>
      <c r="E23" s="185" t="s">
        <v>364</v>
      </c>
      <c r="F23" s="186">
        <v>1976</v>
      </c>
      <c r="G23" s="276" t="s">
        <v>365</v>
      </c>
      <c r="H23" s="187" t="s">
        <v>366</v>
      </c>
      <c r="I23" s="188">
        <v>22</v>
      </c>
      <c r="J23" s="189">
        <v>0.013090277777777779</v>
      </c>
      <c r="K23" s="286">
        <f t="shared" si="0"/>
        <v>15.915119363395226</v>
      </c>
      <c r="L23" s="273">
        <f t="shared" si="1"/>
        <v>0.0026180555555555558</v>
      </c>
    </row>
    <row r="24" spans="2:12" ht="12.75">
      <c r="B24" s="271">
        <v>23</v>
      </c>
      <c r="C24" s="183">
        <v>159</v>
      </c>
      <c r="D24" s="184" t="s">
        <v>890</v>
      </c>
      <c r="E24" s="185" t="s">
        <v>364</v>
      </c>
      <c r="F24" s="186">
        <v>1978</v>
      </c>
      <c r="G24" s="276" t="s">
        <v>365</v>
      </c>
      <c r="H24" s="187" t="s">
        <v>366</v>
      </c>
      <c r="I24" s="188">
        <v>23</v>
      </c>
      <c r="J24" s="189">
        <v>0.013090277777777779</v>
      </c>
      <c r="K24" s="286">
        <f t="shared" si="0"/>
        <v>15.915119363395226</v>
      </c>
      <c r="L24" s="273">
        <f t="shared" si="1"/>
        <v>0.0026180555555555558</v>
      </c>
    </row>
    <row r="25" spans="2:12" ht="12.75">
      <c r="B25" s="271">
        <v>24</v>
      </c>
      <c r="C25" s="183">
        <v>839</v>
      </c>
      <c r="D25" s="184" t="s">
        <v>891</v>
      </c>
      <c r="E25" s="185" t="s">
        <v>364</v>
      </c>
      <c r="F25" s="186">
        <v>1960</v>
      </c>
      <c r="G25" s="185" t="s">
        <v>892</v>
      </c>
      <c r="H25" s="187" t="s">
        <v>366</v>
      </c>
      <c r="I25" s="188">
        <v>24</v>
      </c>
      <c r="J25" s="189">
        <v>0.013125</v>
      </c>
      <c r="K25" s="286">
        <f t="shared" si="0"/>
        <v>15.873015873015873</v>
      </c>
      <c r="L25" s="273">
        <f t="shared" si="1"/>
        <v>0.0026249999999999997</v>
      </c>
    </row>
    <row r="26" spans="2:12" ht="12.75">
      <c r="B26" s="271">
        <v>25</v>
      </c>
      <c r="C26" s="183">
        <v>823</v>
      </c>
      <c r="D26" s="184" t="s">
        <v>893</v>
      </c>
      <c r="E26" s="185" t="s">
        <v>364</v>
      </c>
      <c r="F26" s="186">
        <v>1962</v>
      </c>
      <c r="G26" s="185" t="s">
        <v>894</v>
      </c>
      <c r="H26" s="187" t="s">
        <v>366</v>
      </c>
      <c r="I26" s="188">
        <v>25</v>
      </c>
      <c r="J26" s="189">
        <v>0.013136574074074077</v>
      </c>
      <c r="K26" s="286">
        <f t="shared" si="0"/>
        <v>15.859030837004402</v>
      </c>
      <c r="L26" s="273">
        <f t="shared" si="1"/>
        <v>0.0026273148148148154</v>
      </c>
    </row>
    <row r="27" spans="2:12" ht="12.75">
      <c r="B27" s="271">
        <v>26</v>
      </c>
      <c r="C27" s="183">
        <v>156</v>
      </c>
      <c r="D27" s="184" t="s">
        <v>895</v>
      </c>
      <c r="E27" s="185" t="s">
        <v>364</v>
      </c>
      <c r="F27" s="186">
        <v>1977</v>
      </c>
      <c r="G27" s="276" t="s">
        <v>365</v>
      </c>
      <c r="H27" s="187" t="s">
        <v>366</v>
      </c>
      <c r="I27" s="188">
        <v>26</v>
      </c>
      <c r="J27" s="189">
        <v>0.01315972222222222</v>
      </c>
      <c r="K27" s="286">
        <f t="shared" si="0"/>
        <v>15.831134564643802</v>
      </c>
      <c r="L27" s="273">
        <f t="shared" si="1"/>
        <v>0.002631944444444444</v>
      </c>
    </row>
    <row r="28" spans="2:12" ht="12.75">
      <c r="B28" s="271">
        <v>27</v>
      </c>
      <c r="C28" s="183">
        <v>861</v>
      </c>
      <c r="D28" s="184" t="s">
        <v>896</v>
      </c>
      <c r="E28" s="185" t="s">
        <v>364</v>
      </c>
      <c r="F28" s="186">
        <v>1984</v>
      </c>
      <c r="G28" s="185" t="s">
        <v>515</v>
      </c>
      <c r="H28" s="187" t="s">
        <v>366</v>
      </c>
      <c r="I28" s="188">
        <v>27</v>
      </c>
      <c r="J28" s="189">
        <v>0.013217592592592593</v>
      </c>
      <c r="K28" s="286">
        <f t="shared" si="0"/>
        <v>15.761821366024519</v>
      </c>
      <c r="L28" s="273">
        <f t="shared" si="1"/>
        <v>0.0026435185185185186</v>
      </c>
    </row>
    <row r="29" spans="2:12" ht="12.75">
      <c r="B29" s="271">
        <v>28</v>
      </c>
      <c r="C29" s="183">
        <v>774</v>
      </c>
      <c r="D29" s="184" t="s">
        <v>897</v>
      </c>
      <c r="E29" s="185" t="s">
        <v>364</v>
      </c>
      <c r="F29" s="186">
        <v>1996</v>
      </c>
      <c r="G29" s="185" t="s">
        <v>513</v>
      </c>
      <c r="H29" s="187" t="s">
        <v>366</v>
      </c>
      <c r="I29" s="188">
        <v>28</v>
      </c>
      <c r="J29" s="189">
        <v>0.013252314814814814</v>
      </c>
      <c r="K29" s="286">
        <f t="shared" si="0"/>
        <v>15.72052401746725</v>
      </c>
      <c r="L29" s="273">
        <f t="shared" si="1"/>
        <v>0.002650462962962963</v>
      </c>
    </row>
    <row r="30" spans="2:12" ht="12.75">
      <c r="B30" s="271">
        <v>29</v>
      </c>
      <c r="C30" s="183">
        <v>759</v>
      </c>
      <c r="D30" s="184" t="s">
        <v>143</v>
      </c>
      <c r="E30" s="185" t="s">
        <v>364</v>
      </c>
      <c r="F30" s="186">
        <v>1964</v>
      </c>
      <c r="G30" s="185" t="s">
        <v>841</v>
      </c>
      <c r="H30" s="187" t="s">
        <v>366</v>
      </c>
      <c r="I30" s="188">
        <v>29</v>
      </c>
      <c r="J30" s="189">
        <v>0.01326388888888889</v>
      </c>
      <c r="K30" s="286">
        <f t="shared" si="0"/>
        <v>15.706806282722512</v>
      </c>
      <c r="L30" s="273">
        <f t="shared" si="1"/>
        <v>0.0026527777777777778</v>
      </c>
    </row>
    <row r="31" spans="2:12" ht="12.75">
      <c r="B31" s="271">
        <v>30</v>
      </c>
      <c r="C31" s="183">
        <v>741</v>
      </c>
      <c r="D31" s="184" t="s">
        <v>898</v>
      </c>
      <c r="E31" s="185" t="s">
        <v>364</v>
      </c>
      <c r="F31" s="186">
        <v>1977</v>
      </c>
      <c r="G31" s="185" t="s">
        <v>648</v>
      </c>
      <c r="H31" s="187" t="s">
        <v>366</v>
      </c>
      <c r="I31" s="188">
        <v>30</v>
      </c>
      <c r="J31" s="189">
        <v>0.013275462962962963</v>
      </c>
      <c r="K31" s="286">
        <f t="shared" si="0"/>
        <v>15.693112467306015</v>
      </c>
      <c r="L31" s="273">
        <f t="shared" si="1"/>
        <v>0.0026550925925925926</v>
      </c>
    </row>
    <row r="32" spans="2:12" ht="12.75">
      <c r="B32" s="271">
        <v>31</v>
      </c>
      <c r="C32" s="183">
        <v>757</v>
      </c>
      <c r="D32" s="184" t="s">
        <v>899</v>
      </c>
      <c r="E32" s="185" t="s">
        <v>364</v>
      </c>
      <c r="F32" s="186">
        <v>1983</v>
      </c>
      <c r="G32" s="185" t="s">
        <v>723</v>
      </c>
      <c r="H32" s="187" t="s">
        <v>366</v>
      </c>
      <c r="I32" s="188">
        <v>31</v>
      </c>
      <c r="J32" s="189">
        <v>0.013344907407407408</v>
      </c>
      <c r="K32" s="286">
        <f t="shared" si="0"/>
        <v>15.611448395490024</v>
      </c>
      <c r="L32" s="273">
        <f t="shared" si="1"/>
        <v>0.0026689814814814814</v>
      </c>
    </row>
    <row r="33" spans="2:12" ht="12.75">
      <c r="B33" s="271">
        <v>32</v>
      </c>
      <c r="C33" s="183">
        <v>878</v>
      </c>
      <c r="D33" s="184" t="s">
        <v>560</v>
      </c>
      <c r="E33" s="185" t="s">
        <v>364</v>
      </c>
      <c r="F33" s="186">
        <v>1978</v>
      </c>
      <c r="G33" s="185" t="s">
        <v>561</v>
      </c>
      <c r="H33" s="187" t="s">
        <v>366</v>
      </c>
      <c r="I33" s="188">
        <v>32</v>
      </c>
      <c r="J33" s="189">
        <v>0.013425925925925924</v>
      </c>
      <c r="K33" s="286">
        <f t="shared" si="0"/>
        <v>15.517241379310347</v>
      </c>
      <c r="L33" s="273">
        <f t="shared" si="1"/>
        <v>0.002685185185185185</v>
      </c>
    </row>
    <row r="34" spans="2:12" ht="12.75">
      <c r="B34" s="271">
        <v>33</v>
      </c>
      <c r="C34" s="183">
        <v>844</v>
      </c>
      <c r="D34" s="184" t="s">
        <v>900</v>
      </c>
      <c r="E34" s="185" t="s">
        <v>364</v>
      </c>
      <c r="F34" s="186">
        <v>1963</v>
      </c>
      <c r="G34" s="185" t="s">
        <v>901</v>
      </c>
      <c r="H34" s="187" t="s">
        <v>366</v>
      </c>
      <c r="I34" s="188">
        <v>33</v>
      </c>
      <c r="J34" s="189">
        <v>0.013483796296296298</v>
      </c>
      <c r="K34" s="286">
        <f t="shared" si="0"/>
        <v>15.450643776824032</v>
      </c>
      <c r="L34" s="273">
        <f t="shared" si="1"/>
        <v>0.0026967592592592594</v>
      </c>
    </row>
    <row r="35" spans="2:12" ht="12.75">
      <c r="B35" s="271">
        <v>34</v>
      </c>
      <c r="C35" s="183">
        <v>812</v>
      </c>
      <c r="D35" s="184" t="s">
        <v>902</v>
      </c>
      <c r="E35" s="185" t="s">
        <v>364</v>
      </c>
      <c r="F35" s="186">
        <v>1970</v>
      </c>
      <c r="G35" s="185" t="s">
        <v>556</v>
      </c>
      <c r="H35" s="187" t="s">
        <v>366</v>
      </c>
      <c r="I35" s="188">
        <v>34</v>
      </c>
      <c r="J35" s="189">
        <v>0.013622685185185184</v>
      </c>
      <c r="K35" s="286">
        <f t="shared" si="0"/>
        <v>15.293118096856416</v>
      </c>
      <c r="L35" s="273">
        <f t="shared" si="1"/>
        <v>0.0027245370370370366</v>
      </c>
    </row>
    <row r="36" spans="2:12" ht="12.75">
      <c r="B36" s="271">
        <v>35</v>
      </c>
      <c r="C36" s="183">
        <v>174</v>
      </c>
      <c r="D36" s="184" t="s">
        <v>903</v>
      </c>
      <c r="E36" s="185" t="s">
        <v>364</v>
      </c>
      <c r="F36" s="186">
        <v>1985</v>
      </c>
      <c r="G36" s="185" t="s">
        <v>687</v>
      </c>
      <c r="H36" s="187" t="s">
        <v>366</v>
      </c>
      <c r="I36" s="188">
        <v>35</v>
      </c>
      <c r="J36" s="189">
        <v>0.013738425925925926</v>
      </c>
      <c r="K36" s="286">
        <f t="shared" si="0"/>
        <v>15.164279696714404</v>
      </c>
      <c r="L36" s="273">
        <f t="shared" si="1"/>
        <v>0.0027476851851851855</v>
      </c>
    </row>
    <row r="37" spans="2:12" ht="12.75">
      <c r="B37" s="271">
        <v>36</v>
      </c>
      <c r="C37" s="183">
        <v>826</v>
      </c>
      <c r="D37" s="184" t="s">
        <v>904</v>
      </c>
      <c r="E37" s="185" t="s">
        <v>364</v>
      </c>
      <c r="F37" s="186">
        <v>1963</v>
      </c>
      <c r="G37" s="185" t="s">
        <v>591</v>
      </c>
      <c r="H37" s="187" t="s">
        <v>366</v>
      </c>
      <c r="I37" s="188">
        <v>36</v>
      </c>
      <c r="J37" s="189">
        <v>0.01375</v>
      </c>
      <c r="K37" s="286">
        <f t="shared" si="0"/>
        <v>15.15151515151515</v>
      </c>
      <c r="L37" s="273">
        <f t="shared" si="1"/>
        <v>0.00275</v>
      </c>
    </row>
    <row r="38" spans="2:12" ht="12.75">
      <c r="B38" s="271">
        <v>37</v>
      </c>
      <c r="C38" s="183">
        <v>145</v>
      </c>
      <c r="D38" s="184" t="s">
        <v>157</v>
      </c>
      <c r="E38" s="185" t="s">
        <v>364</v>
      </c>
      <c r="F38" s="186">
        <v>1968</v>
      </c>
      <c r="G38" s="276" t="s">
        <v>365</v>
      </c>
      <c r="H38" s="187" t="s">
        <v>366</v>
      </c>
      <c r="I38" s="188">
        <v>37</v>
      </c>
      <c r="J38" s="189">
        <v>0.013854166666666666</v>
      </c>
      <c r="K38" s="286">
        <f t="shared" si="0"/>
        <v>15.037593984962406</v>
      </c>
      <c r="L38" s="273">
        <f t="shared" si="1"/>
        <v>0.002770833333333333</v>
      </c>
    </row>
    <row r="39" spans="2:12" ht="12.75">
      <c r="B39" s="271">
        <v>38</v>
      </c>
      <c r="C39" s="183">
        <v>864</v>
      </c>
      <c r="D39" s="184" t="s">
        <v>905</v>
      </c>
      <c r="E39" s="185" t="s">
        <v>364</v>
      </c>
      <c r="F39" s="186">
        <v>1964</v>
      </c>
      <c r="G39" s="185" t="s">
        <v>906</v>
      </c>
      <c r="H39" s="187" t="s">
        <v>366</v>
      </c>
      <c r="I39" s="188">
        <v>38</v>
      </c>
      <c r="J39" s="189">
        <v>0.01386574074074074</v>
      </c>
      <c r="K39" s="286">
        <f t="shared" si="0"/>
        <v>15.025041736227047</v>
      </c>
      <c r="L39" s="273">
        <f t="shared" si="1"/>
        <v>0.002773148148148148</v>
      </c>
    </row>
    <row r="40" spans="2:12" ht="12.75">
      <c r="B40" s="271">
        <v>39</v>
      </c>
      <c r="C40" s="183">
        <v>795</v>
      </c>
      <c r="D40" s="184" t="s">
        <v>907</v>
      </c>
      <c r="E40" s="185" t="s">
        <v>364</v>
      </c>
      <c r="F40" s="186">
        <v>1958</v>
      </c>
      <c r="G40" s="185" t="s">
        <v>864</v>
      </c>
      <c r="H40" s="187" t="s">
        <v>366</v>
      </c>
      <c r="I40" s="188">
        <v>39</v>
      </c>
      <c r="J40" s="189">
        <v>0.013877314814814815</v>
      </c>
      <c r="K40" s="286">
        <f t="shared" si="0"/>
        <v>15.012510425354463</v>
      </c>
      <c r="L40" s="273">
        <f t="shared" si="1"/>
        <v>0.002775462962962963</v>
      </c>
    </row>
    <row r="41" spans="2:12" ht="12.75">
      <c r="B41" s="271">
        <v>40</v>
      </c>
      <c r="C41" s="183">
        <v>840</v>
      </c>
      <c r="D41" s="184" t="s">
        <v>908</v>
      </c>
      <c r="E41" s="185" t="s">
        <v>364</v>
      </c>
      <c r="F41" s="186">
        <v>1972</v>
      </c>
      <c r="G41" s="185" t="s">
        <v>857</v>
      </c>
      <c r="H41" s="187" t="s">
        <v>366</v>
      </c>
      <c r="I41" s="188">
        <v>40</v>
      </c>
      <c r="J41" s="189">
        <v>0.01392361111111111</v>
      </c>
      <c r="K41" s="286">
        <f t="shared" si="0"/>
        <v>14.962593516209475</v>
      </c>
      <c r="L41" s="273">
        <f t="shared" si="1"/>
        <v>0.0027847222222222223</v>
      </c>
    </row>
    <row r="42" spans="2:12" ht="12.75">
      <c r="B42" s="271">
        <v>41</v>
      </c>
      <c r="C42" s="183">
        <v>841</v>
      </c>
      <c r="D42" s="184" t="s">
        <v>909</v>
      </c>
      <c r="E42" s="185" t="s">
        <v>364</v>
      </c>
      <c r="F42" s="186">
        <v>1969</v>
      </c>
      <c r="G42" s="185" t="s">
        <v>901</v>
      </c>
      <c r="H42" s="187" t="s">
        <v>366</v>
      </c>
      <c r="I42" s="188">
        <v>41</v>
      </c>
      <c r="J42" s="189">
        <v>0.014027777777777778</v>
      </c>
      <c r="K42" s="286">
        <f t="shared" si="0"/>
        <v>14.851485148514852</v>
      </c>
      <c r="L42" s="273">
        <f t="shared" si="1"/>
        <v>0.0028055555555555555</v>
      </c>
    </row>
    <row r="43" spans="2:12" ht="12.75">
      <c r="B43" s="271">
        <v>42</v>
      </c>
      <c r="C43" s="183">
        <v>722</v>
      </c>
      <c r="D43" s="184" t="s">
        <v>910</v>
      </c>
      <c r="E43" s="185" t="s">
        <v>364</v>
      </c>
      <c r="F43" s="186">
        <v>1900</v>
      </c>
      <c r="G43" s="185" t="s">
        <v>911</v>
      </c>
      <c r="H43" s="187" t="s">
        <v>366</v>
      </c>
      <c r="I43" s="188">
        <v>42</v>
      </c>
      <c r="J43" s="189">
        <v>0.014050925925925927</v>
      </c>
      <c r="K43" s="286">
        <f t="shared" si="0"/>
        <v>14.827018121911037</v>
      </c>
      <c r="L43" s="273">
        <f t="shared" si="1"/>
        <v>0.0028101851851851855</v>
      </c>
    </row>
    <row r="44" spans="2:12" ht="12.75">
      <c r="B44" s="271">
        <v>43</v>
      </c>
      <c r="C44" s="183">
        <v>860</v>
      </c>
      <c r="D44" s="184" t="s">
        <v>912</v>
      </c>
      <c r="E44" s="185" t="s">
        <v>364</v>
      </c>
      <c r="F44" s="186">
        <v>1970</v>
      </c>
      <c r="G44" s="185" t="s">
        <v>654</v>
      </c>
      <c r="H44" s="187" t="s">
        <v>366</v>
      </c>
      <c r="I44" s="188">
        <v>43</v>
      </c>
      <c r="J44" s="189">
        <v>0.014085648148148151</v>
      </c>
      <c r="K44" s="286">
        <f t="shared" si="0"/>
        <v>14.790468364831549</v>
      </c>
      <c r="L44" s="273">
        <f t="shared" si="1"/>
        <v>0.0028171296296296304</v>
      </c>
    </row>
    <row r="45" spans="2:12" ht="12.75">
      <c r="B45" s="271">
        <v>44</v>
      </c>
      <c r="C45" s="183">
        <v>863</v>
      </c>
      <c r="D45" s="184" t="s">
        <v>913</v>
      </c>
      <c r="E45" s="185" t="s">
        <v>364</v>
      </c>
      <c r="F45" s="186">
        <v>1995</v>
      </c>
      <c r="G45" s="185" t="s">
        <v>906</v>
      </c>
      <c r="H45" s="187" t="s">
        <v>366</v>
      </c>
      <c r="I45" s="188">
        <v>44</v>
      </c>
      <c r="J45" s="189">
        <v>0.014097222222222221</v>
      </c>
      <c r="K45" s="286">
        <f t="shared" si="0"/>
        <v>14.778325123152712</v>
      </c>
      <c r="L45" s="273">
        <f t="shared" si="1"/>
        <v>0.0028194444444444443</v>
      </c>
    </row>
    <row r="46" spans="2:12" ht="12.75">
      <c r="B46" s="271">
        <v>45</v>
      </c>
      <c r="C46" s="183">
        <v>825</v>
      </c>
      <c r="D46" s="184" t="s">
        <v>914</v>
      </c>
      <c r="E46" s="185" t="s">
        <v>364</v>
      </c>
      <c r="F46" s="186">
        <v>1993</v>
      </c>
      <c r="G46" s="185" t="s">
        <v>591</v>
      </c>
      <c r="H46" s="187" t="s">
        <v>366</v>
      </c>
      <c r="I46" s="188">
        <v>45</v>
      </c>
      <c r="J46" s="189">
        <v>0.014143518518518519</v>
      </c>
      <c r="K46" s="286">
        <f t="shared" si="0"/>
        <v>14.729950900163665</v>
      </c>
      <c r="L46" s="273">
        <f t="shared" si="1"/>
        <v>0.002828703703703704</v>
      </c>
    </row>
    <row r="47" spans="2:12" ht="12.75">
      <c r="B47" s="271">
        <v>46</v>
      </c>
      <c r="C47" s="183">
        <v>876</v>
      </c>
      <c r="D47" s="184" t="s">
        <v>915</v>
      </c>
      <c r="E47" s="185" t="s">
        <v>364</v>
      </c>
      <c r="F47" s="186">
        <v>1983</v>
      </c>
      <c r="G47" s="185" t="s">
        <v>589</v>
      </c>
      <c r="H47" s="187" t="s">
        <v>366</v>
      </c>
      <c r="I47" s="188">
        <v>46</v>
      </c>
      <c r="J47" s="189">
        <v>0.014166666666666666</v>
      </c>
      <c r="K47" s="286">
        <f t="shared" si="0"/>
        <v>14.705882352941176</v>
      </c>
      <c r="L47" s="273">
        <f t="shared" si="1"/>
        <v>0.002833333333333333</v>
      </c>
    </row>
    <row r="48" spans="2:12" ht="12.75">
      <c r="B48" s="271">
        <v>47</v>
      </c>
      <c r="C48" s="183">
        <v>845</v>
      </c>
      <c r="D48" s="184" t="s">
        <v>916</v>
      </c>
      <c r="E48" s="185" t="s">
        <v>364</v>
      </c>
      <c r="F48" s="186">
        <v>2002</v>
      </c>
      <c r="G48" s="185" t="s">
        <v>47</v>
      </c>
      <c r="H48" s="187" t="s">
        <v>366</v>
      </c>
      <c r="I48" s="188">
        <v>47</v>
      </c>
      <c r="J48" s="189">
        <v>0.014178240740740741</v>
      </c>
      <c r="K48" s="286">
        <f t="shared" si="0"/>
        <v>14.693877551020407</v>
      </c>
      <c r="L48" s="273">
        <f t="shared" si="1"/>
        <v>0.0028356481481481483</v>
      </c>
    </row>
    <row r="49" spans="2:12" ht="12.75">
      <c r="B49" s="271">
        <v>48</v>
      </c>
      <c r="C49" s="183">
        <v>877</v>
      </c>
      <c r="D49" s="184" t="s">
        <v>558</v>
      </c>
      <c r="E49" s="185" t="s">
        <v>364</v>
      </c>
      <c r="F49" s="186">
        <v>1967</v>
      </c>
      <c r="G49" s="185" t="s">
        <v>559</v>
      </c>
      <c r="H49" s="187" t="s">
        <v>366</v>
      </c>
      <c r="I49" s="188">
        <v>48</v>
      </c>
      <c r="J49" s="189">
        <v>0.014201388888888888</v>
      </c>
      <c r="K49" s="286">
        <f t="shared" si="0"/>
        <v>14.66992665036675</v>
      </c>
      <c r="L49" s="273">
        <f t="shared" si="1"/>
        <v>0.0028402777777777775</v>
      </c>
    </row>
    <row r="50" spans="2:12" ht="12.75">
      <c r="B50" s="271">
        <v>49</v>
      </c>
      <c r="C50" s="183">
        <v>177</v>
      </c>
      <c r="D50" s="184" t="s">
        <v>917</v>
      </c>
      <c r="E50" s="185" t="s">
        <v>364</v>
      </c>
      <c r="F50" s="186">
        <v>1971</v>
      </c>
      <c r="G50" s="185" t="s">
        <v>687</v>
      </c>
      <c r="H50" s="187" t="s">
        <v>366</v>
      </c>
      <c r="I50" s="188">
        <v>49</v>
      </c>
      <c r="J50" s="189">
        <v>0.014224537037037037</v>
      </c>
      <c r="K50" s="286">
        <f t="shared" si="0"/>
        <v>14.646053702196909</v>
      </c>
      <c r="L50" s="273">
        <f t="shared" si="1"/>
        <v>0.0028449074074074075</v>
      </c>
    </row>
    <row r="51" spans="2:12" ht="12.75">
      <c r="B51" s="271">
        <v>50</v>
      </c>
      <c r="C51" s="183">
        <v>783</v>
      </c>
      <c r="D51" s="184" t="s">
        <v>918</v>
      </c>
      <c r="E51" s="185" t="s">
        <v>364</v>
      </c>
      <c r="F51" s="186">
        <v>1979</v>
      </c>
      <c r="G51" s="185" t="s">
        <v>919</v>
      </c>
      <c r="H51" s="187" t="s">
        <v>366</v>
      </c>
      <c r="I51" s="188">
        <v>50</v>
      </c>
      <c r="J51" s="189">
        <v>0.014247685185185184</v>
      </c>
      <c r="K51" s="286">
        <f t="shared" si="0"/>
        <v>14.622258326563768</v>
      </c>
      <c r="L51" s="273">
        <f t="shared" si="1"/>
        <v>0.0028495370370370367</v>
      </c>
    </row>
    <row r="52" spans="2:12" ht="12.75">
      <c r="B52" s="271">
        <v>51</v>
      </c>
      <c r="C52" s="183">
        <v>183</v>
      </c>
      <c r="D52" s="184" t="s">
        <v>385</v>
      </c>
      <c r="E52" s="185" t="s">
        <v>364</v>
      </c>
      <c r="F52" s="186">
        <v>1980</v>
      </c>
      <c r="G52" s="276" t="s">
        <v>365</v>
      </c>
      <c r="H52" s="187" t="s">
        <v>366</v>
      </c>
      <c r="I52" s="188">
        <v>51</v>
      </c>
      <c r="J52" s="189">
        <v>0.014398148148148148</v>
      </c>
      <c r="K52" s="286">
        <f t="shared" si="0"/>
        <v>14.46945337620579</v>
      </c>
      <c r="L52" s="273">
        <f t="shared" si="1"/>
        <v>0.0028796296296296296</v>
      </c>
    </row>
    <row r="53" spans="2:12" ht="12.75">
      <c r="B53" s="271">
        <v>52</v>
      </c>
      <c r="C53" s="183">
        <v>173</v>
      </c>
      <c r="D53" s="184" t="s">
        <v>920</v>
      </c>
      <c r="E53" s="185" t="s">
        <v>364</v>
      </c>
      <c r="F53" s="186">
        <v>1973</v>
      </c>
      <c r="G53" s="185" t="s">
        <v>687</v>
      </c>
      <c r="H53" s="187" t="s">
        <v>366</v>
      </c>
      <c r="I53" s="188">
        <v>52</v>
      </c>
      <c r="J53" s="189">
        <v>0.014490740740740742</v>
      </c>
      <c r="K53" s="286">
        <f t="shared" si="0"/>
        <v>14.37699680511182</v>
      </c>
      <c r="L53" s="273">
        <f t="shared" si="1"/>
        <v>0.0028981481481481484</v>
      </c>
    </row>
    <row r="54" spans="2:12" ht="12.75">
      <c r="B54" s="271">
        <v>53</v>
      </c>
      <c r="C54" s="183">
        <v>153</v>
      </c>
      <c r="D54" s="184" t="s">
        <v>170</v>
      </c>
      <c r="E54" s="185" t="s">
        <v>364</v>
      </c>
      <c r="F54" s="186">
        <v>1964</v>
      </c>
      <c r="G54" s="276" t="s">
        <v>365</v>
      </c>
      <c r="H54" s="187" t="s">
        <v>366</v>
      </c>
      <c r="I54" s="188">
        <v>53</v>
      </c>
      <c r="J54" s="189">
        <v>0.014548611111111111</v>
      </c>
      <c r="K54" s="286">
        <f t="shared" si="0"/>
        <v>14.319809069212411</v>
      </c>
      <c r="L54" s="273">
        <f t="shared" si="1"/>
        <v>0.0029097222222222224</v>
      </c>
    </row>
    <row r="55" spans="2:12" ht="12.75">
      <c r="B55" s="271">
        <v>54</v>
      </c>
      <c r="C55" s="183">
        <v>771</v>
      </c>
      <c r="D55" s="184" t="s">
        <v>921</v>
      </c>
      <c r="E55" s="185" t="s">
        <v>364</v>
      </c>
      <c r="F55" s="186">
        <v>1955</v>
      </c>
      <c r="G55" s="185" t="s">
        <v>591</v>
      </c>
      <c r="H55" s="187" t="s">
        <v>366</v>
      </c>
      <c r="I55" s="188">
        <v>54</v>
      </c>
      <c r="J55" s="189">
        <v>0.014606481481481482</v>
      </c>
      <c r="K55" s="286">
        <f t="shared" si="0"/>
        <v>14.263074484944532</v>
      </c>
      <c r="L55" s="273">
        <f t="shared" si="1"/>
        <v>0.0029212962962962964</v>
      </c>
    </row>
    <row r="56" spans="2:12" ht="12.75">
      <c r="B56" s="271">
        <v>55</v>
      </c>
      <c r="C56" s="183">
        <v>821</v>
      </c>
      <c r="D56" s="184" t="s">
        <v>922</v>
      </c>
      <c r="E56" s="185" t="s">
        <v>364</v>
      </c>
      <c r="F56" s="186">
        <v>1981</v>
      </c>
      <c r="G56" s="185" t="s">
        <v>923</v>
      </c>
      <c r="H56" s="187" t="s">
        <v>366</v>
      </c>
      <c r="I56" s="188">
        <v>55</v>
      </c>
      <c r="J56" s="189">
        <v>0.014791666666666668</v>
      </c>
      <c r="K56" s="286">
        <f t="shared" si="0"/>
        <v>14.08450704225352</v>
      </c>
      <c r="L56" s="273">
        <f t="shared" si="1"/>
        <v>0.0029583333333333336</v>
      </c>
    </row>
    <row r="57" spans="2:12" ht="12.75">
      <c r="B57" s="271">
        <v>56</v>
      </c>
      <c r="C57" s="183">
        <v>158</v>
      </c>
      <c r="D57" s="184" t="s">
        <v>924</v>
      </c>
      <c r="E57" s="185" t="s">
        <v>364</v>
      </c>
      <c r="F57" s="186">
        <v>1976</v>
      </c>
      <c r="G57" s="276" t="s">
        <v>365</v>
      </c>
      <c r="H57" s="187" t="s">
        <v>366</v>
      </c>
      <c r="I57" s="188">
        <v>56</v>
      </c>
      <c r="J57" s="189">
        <v>0.014826388888888889</v>
      </c>
      <c r="K57" s="286">
        <f t="shared" si="0"/>
        <v>14.05152224824356</v>
      </c>
      <c r="L57" s="273">
        <f t="shared" si="1"/>
        <v>0.0029652777777777776</v>
      </c>
    </row>
    <row r="58" spans="2:12" ht="12.75">
      <c r="B58" s="271">
        <v>57</v>
      </c>
      <c r="C58" s="183">
        <v>849</v>
      </c>
      <c r="D58" s="184" t="s">
        <v>925</v>
      </c>
      <c r="E58" s="185" t="s">
        <v>364</v>
      </c>
      <c r="F58" s="186">
        <v>1965</v>
      </c>
      <c r="G58" s="185" t="s">
        <v>521</v>
      </c>
      <c r="H58" s="187" t="s">
        <v>366</v>
      </c>
      <c r="I58" s="188">
        <v>57</v>
      </c>
      <c r="J58" s="189">
        <v>0.014872685185185185</v>
      </c>
      <c r="K58" s="286">
        <f t="shared" si="0"/>
        <v>14.007782101167315</v>
      </c>
      <c r="L58" s="273">
        <f t="shared" si="1"/>
        <v>0.002974537037037037</v>
      </c>
    </row>
    <row r="59" spans="2:12" ht="12.75">
      <c r="B59" s="271">
        <v>58</v>
      </c>
      <c r="C59" s="183">
        <v>815</v>
      </c>
      <c r="D59" s="184" t="s">
        <v>926</v>
      </c>
      <c r="E59" s="185" t="s">
        <v>364</v>
      </c>
      <c r="F59" s="186">
        <v>1976</v>
      </c>
      <c r="G59" s="185" t="s">
        <v>585</v>
      </c>
      <c r="H59" s="187" t="s">
        <v>366</v>
      </c>
      <c r="I59" s="188">
        <v>58</v>
      </c>
      <c r="J59" s="189">
        <v>0.014918981481481483</v>
      </c>
      <c r="K59" s="286">
        <f t="shared" si="0"/>
        <v>13.964313421256788</v>
      </c>
      <c r="L59" s="273">
        <f t="shared" si="1"/>
        <v>0.0029837962962962965</v>
      </c>
    </row>
    <row r="60" spans="2:12" ht="12.75">
      <c r="B60" s="271">
        <v>59</v>
      </c>
      <c r="C60" s="183">
        <v>793</v>
      </c>
      <c r="D60" s="184" t="s">
        <v>927</v>
      </c>
      <c r="E60" s="185" t="s">
        <v>381</v>
      </c>
      <c r="F60" s="186">
        <v>1964</v>
      </c>
      <c r="G60" s="185" t="s">
        <v>591</v>
      </c>
      <c r="H60" s="187" t="s">
        <v>382</v>
      </c>
      <c r="I60" s="188">
        <v>1</v>
      </c>
      <c r="J60" s="189">
        <v>0.014930555555555556</v>
      </c>
      <c r="K60" s="286">
        <f t="shared" si="0"/>
        <v>13.953488372093021</v>
      </c>
      <c r="L60" s="273">
        <f t="shared" si="1"/>
        <v>0.0029861111111111113</v>
      </c>
    </row>
    <row r="61" spans="2:12" ht="12.75">
      <c r="B61" s="271">
        <v>60</v>
      </c>
      <c r="C61" s="183">
        <v>820</v>
      </c>
      <c r="D61" s="184" t="s">
        <v>928</v>
      </c>
      <c r="E61" s="185" t="s">
        <v>364</v>
      </c>
      <c r="F61" s="186">
        <v>1982</v>
      </c>
      <c r="G61" s="185" t="s">
        <v>923</v>
      </c>
      <c r="H61" s="187" t="s">
        <v>366</v>
      </c>
      <c r="I61" s="188">
        <v>59</v>
      </c>
      <c r="J61" s="189">
        <v>0.014965277777777779</v>
      </c>
      <c r="K61" s="286">
        <f t="shared" si="0"/>
        <v>13.921113689095128</v>
      </c>
      <c r="L61" s="273">
        <f t="shared" si="1"/>
        <v>0.0029930555555555557</v>
      </c>
    </row>
    <row r="62" spans="2:12" ht="12.75">
      <c r="B62" s="271">
        <v>61</v>
      </c>
      <c r="C62" s="183">
        <v>175</v>
      </c>
      <c r="D62" s="184" t="s">
        <v>929</v>
      </c>
      <c r="E62" s="185" t="s">
        <v>364</v>
      </c>
      <c r="F62" s="186">
        <v>1987</v>
      </c>
      <c r="G62" s="185" t="s">
        <v>687</v>
      </c>
      <c r="H62" s="187" t="s">
        <v>366</v>
      </c>
      <c r="I62" s="188">
        <v>60</v>
      </c>
      <c r="J62" s="189">
        <v>0.015011574074074075</v>
      </c>
      <c r="K62" s="286">
        <f t="shared" si="0"/>
        <v>13.87818041634541</v>
      </c>
      <c r="L62" s="273">
        <f t="shared" si="1"/>
        <v>0.003002314814814815</v>
      </c>
    </row>
    <row r="63" spans="2:12" ht="12.75">
      <c r="B63" s="271">
        <v>62</v>
      </c>
      <c r="C63" s="183">
        <v>843</v>
      </c>
      <c r="D63" s="184" t="s">
        <v>930</v>
      </c>
      <c r="E63" s="185" t="s">
        <v>364</v>
      </c>
      <c r="F63" s="186">
        <v>1999</v>
      </c>
      <c r="G63" s="185" t="s">
        <v>47</v>
      </c>
      <c r="H63" s="187" t="s">
        <v>366</v>
      </c>
      <c r="I63" s="188">
        <v>61</v>
      </c>
      <c r="J63" s="189">
        <v>0.015011574074074075</v>
      </c>
      <c r="K63" s="286">
        <f t="shared" si="0"/>
        <v>13.87818041634541</v>
      </c>
      <c r="L63" s="273">
        <f t="shared" si="1"/>
        <v>0.003002314814814815</v>
      </c>
    </row>
    <row r="64" spans="2:12" ht="12.75">
      <c r="B64" s="271">
        <v>63</v>
      </c>
      <c r="C64" s="183">
        <v>736</v>
      </c>
      <c r="D64" s="184" t="s">
        <v>931</v>
      </c>
      <c r="E64" s="185" t="s">
        <v>364</v>
      </c>
      <c r="F64" s="186">
        <v>1957</v>
      </c>
      <c r="G64" s="185" t="s">
        <v>648</v>
      </c>
      <c r="H64" s="187" t="s">
        <v>366</v>
      </c>
      <c r="I64" s="188">
        <v>62</v>
      </c>
      <c r="J64" s="189">
        <v>0.015046296296296295</v>
      </c>
      <c r="K64" s="286">
        <f t="shared" si="0"/>
        <v>13.846153846153847</v>
      </c>
      <c r="L64" s="273">
        <f t="shared" si="1"/>
        <v>0.0030092592592592593</v>
      </c>
    </row>
    <row r="65" spans="2:12" ht="12.75">
      <c r="B65" s="271">
        <v>64</v>
      </c>
      <c r="C65" s="183">
        <v>139</v>
      </c>
      <c r="D65" s="184" t="s">
        <v>932</v>
      </c>
      <c r="E65" s="185" t="s">
        <v>364</v>
      </c>
      <c r="F65" s="186">
        <v>1963</v>
      </c>
      <c r="G65" s="276" t="s">
        <v>365</v>
      </c>
      <c r="H65" s="187" t="s">
        <v>366</v>
      </c>
      <c r="I65" s="188">
        <v>63</v>
      </c>
      <c r="J65" s="189">
        <v>0.015150462962962963</v>
      </c>
      <c r="K65" s="286">
        <f t="shared" si="0"/>
        <v>13.750954927425516</v>
      </c>
      <c r="L65" s="273">
        <f t="shared" si="1"/>
        <v>0.0030300925925925925</v>
      </c>
    </row>
    <row r="66" spans="2:12" ht="12.75">
      <c r="B66" s="271">
        <v>65</v>
      </c>
      <c r="C66" s="183">
        <v>868</v>
      </c>
      <c r="D66" s="184" t="s">
        <v>933</v>
      </c>
      <c r="E66" s="185" t="s">
        <v>381</v>
      </c>
      <c r="F66" s="186">
        <v>1971</v>
      </c>
      <c r="G66" s="185" t="s">
        <v>47</v>
      </c>
      <c r="H66" s="187" t="s">
        <v>382</v>
      </c>
      <c r="I66" s="188">
        <v>2</v>
      </c>
      <c r="J66" s="189">
        <v>0.015208333333333332</v>
      </c>
      <c r="K66" s="286">
        <f t="shared" si="0"/>
        <v>13.698630136986303</v>
      </c>
      <c r="L66" s="273">
        <f t="shared" si="1"/>
        <v>0.0030416666666666665</v>
      </c>
    </row>
    <row r="67" spans="2:12" ht="12.75">
      <c r="B67" s="271">
        <v>66</v>
      </c>
      <c r="C67" s="183">
        <v>558</v>
      </c>
      <c r="D67" s="184" t="s">
        <v>934</v>
      </c>
      <c r="E67" s="185" t="s">
        <v>364</v>
      </c>
      <c r="F67" s="186">
        <v>1952</v>
      </c>
      <c r="G67" s="185" t="s">
        <v>506</v>
      </c>
      <c r="H67" s="187" t="s">
        <v>366</v>
      </c>
      <c r="I67" s="188">
        <v>64</v>
      </c>
      <c r="J67" s="189">
        <v>0.015243055555555557</v>
      </c>
      <c r="K67" s="286">
        <f aca="true" t="shared" si="2" ref="K67:K130">($M$1/J67)/24</f>
        <v>13.66742596810934</v>
      </c>
      <c r="L67" s="273">
        <f aca="true" t="shared" si="3" ref="L67:L130">J67/$M$1</f>
        <v>0.0030486111111111113</v>
      </c>
    </row>
    <row r="68" spans="2:12" ht="12.75">
      <c r="B68" s="271">
        <v>67</v>
      </c>
      <c r="C68" s="183">
        <v>196</v>
      </c>
      <c r="D68" s="184" t="s">
        <v>935</v>
      </c>
      <c r="E68" s="185" t="s">
        <v>364</v>
      </c>
      <c r="F68" s="186">
        <v>1970</v>
      </c>
      <c r="G68" s="185" t="s">
        <v>506</v>
      </c>
      <c r="H68" s="187" t="s">
        <v>366</v>
      </c>
      <c r="I68" s="188">
        <v>65</v>
      </c>
      <c r="J68" s="189">
        <v>0.01525462962962963</v>
      </c>
      <c r="K68" s="286">
        <f t="shared" si="2"/>
        <v>13.657056145675265</v>
      </c>
      <c r="L68" s="273">
        <f t="shared" si="3"/>
        <v>0.003050925925925926</v>
      </c>
    </row>
    <row r="69" spans="2:12" ht="12.75">
      <c r="B69" s="271">
        <v>68</v>
      </c>
      <c r="C69" s="183">
        <v>846</v>
      </c>
      <c r="D69" s="184" t="s">
        <v>373</v>
      </c>
      <c r="E69" s="185" t="s">
        <v>364</v>
      </c>
      <c r="F69" s="186">
        <v>1966</v>
      </c>
      <c r="G69" s="185" t="s">
        <v>551</v>
      </c>
      <c r="H69" s="187" t="s">
        <v>366</v>
      </c>
      <c r="I69" s="188">
        <v>66</v>
      </c>
      <c r="J69" s="189">
        <v>0.015277777777777777</v>
      </c>
      <c r="K69" s="286">
        <f t="shared" si="2"/>
        <v>13.636363636363638</v>
      </c>
      <c r="L69" s="273">
        <f t="shared" si="3"/>
        <v>0.0030555555555555553</v>
      </c>
    </row>
    <row r="70" spans="2:12" ht="12.75">
      <c r="B70" s="271">
        <v>69</v>
      </c>
      <c r="C70" s="183">
        <v>834</v>
      </c>
      <c r="D70" s="184" t="s">
        <v>936</v>
      </c>
      <c r="E70" s="185" t="s">
        <v>364</v>
      </c>
      <c r="F70" s="186">
        <v>1969</v>
      </c>
      <c r="G70" s="185" t="s">
        <v>615</v>
      </c>
      <c r="H70" s="187" t="s">
        <v>366</v>
      </c>
      <c r="I70" s="188">
        <v>67</v>
      </c>
      <c r="J70" s="189">
        <v>0.015347222222222222</v>
      </c>
      <c r="K70" s="286">
        <f t="shared" si="2"/>
        <v>13.574660633484163</v>
      </c>
      <c r="L70" s="273">
        <f t="shared" si="3"/>
        <v>0.0030694444444444445</v>
      </c>
    </row>
    <row r="71" spans="2:12" ht="12.75">
      <c r="B71" s="271">
        <v>70</v>
      </c>
      <c r="C71" s="183">
        <v>852</v>
      </c>
      <c r="D71" s="184" t="s">
        <v>937</v>
      </c>
      <c r="E71" s="185" t="s">
        <v>364</v>
      </c>
      <c r="F71" s="186">
        <v>1966</v>
      </c>
      <c r="G71" s="185" t="s">
        <v>592</v>
      </c>
      <c r="H71" s="187" t="s">
        <v>366</v>
      </c>
      <c r="I71" s="188">
        <v>68</v>
      </c>
      <c r="J71" s="189">
        <v>0.015439814814814816</v>
      </c>
      <c r="K71" s="286">
        <f t="shared" si="2"/>
        <v>13.493253373313342</v>
      </c>
      <c r="L71" s="273">
        <f t="shared" si="3"/>
        <v>0.0030879629629629634</v>
      </c>
    </row>
    <row r="72" spans="2:12" ht="12.75">
      <c r="B72" s="271">
        <v>71</v>
      </c>
      <c r="C72" s="183">
        <v>164</v>
      </c>
      <c r="D72" s="184" t="s">
        <v>179</v>
      </c>
      <c r="E72" s="185" t="s">
        <v>364</v>
      </c>
      <c r="F72" s="186">
        <v>1966</v>
      </c>
      <c r="G72" s="276" t="s">
        <v>365</v>
      </c>
      <c r="H72" s="187" t="s">
        <v>366</v>
      </c>
      <c r="I72" s="188">
        <v>69</v>
      </c>
      <c r="J72" s="189">
        <v>0.015497685185185186</v>
      </c>
      <c r="K72" s="286">
        <f t="shared" si="2"/>
        <v>13.44286781179985</v>
      </c>
      <c r="L72" s="273">
        <f t="shared" si="3"/>
        <v>0.003099537037037037</v>
      </c>
    </row>
    <row r="73" spans="2:12" ht="12.75">
      <c r="B73" s="271">
        <v>72</v>
      </c>
      <c r="C73" s="183">
        <v>828</v>
      </c>
      <c r="D73" s="184" t="s">
        <v>938</v>
      </c>
      <c r="E73" s="185" t="s">
        <v>364</v>
      </c>
      <c r="F73" s="186">
        <v>1967</v>
      </c>
      <c r="G73" s="185" t="s">
        <v>533</v>
      </c>
      <c r="H73" s="187" t="s">
        <v>366</v>
      </c>
      <c r="I73" s="188">
        <v>70</v>
      </c>
      <c r="J73" s="189">
        <v>0.015578703703703704</v>
      </c>
      <c r="K73" s="286">
        <f t="shared" si="2"/>
        <v>13.37295690936107</v>
      </c>
      <c r="L73" s="273">
        <f t="shared" si="3"/>
        <v>0.003115740740740741</v>
      </c>
    </row>
    <row r="74" spans="2:12" ht="12.75">
      <c r="B74" s="271">
        <v>73</v>
      </c>
      <c r="C74" s="183">
        <v>128</v>
      </c>
      <c r="D74" s="184" t="s">
        <v>939</v>
      </c>
      <c r="E74" s="185" t="s">
        <v>381</v>
      </c>
      <c r="F74" s="186">
        <v>1979</v>
      </c>
      <c r="G74" s="185" t="s">
        <v>732</v>
      </c>
      <c r="H74" s="187" t="s">
        <v>382</v>
      </c>
      <c r="I74" s="188">
        <v>3</v>
      </c>
      <c r="J74" s="189">
        <v>0.015659722222222224</v>
      </c>
      <c r="K74" s="286">
        <f t="shared" si="2"/>
        <v>13.303769401330376</v>
      </c>
      <c r="L74" s="273">
        <f t="shared" si="3"/>
        <v>0.003131944444444445</v>
      </c>
    </row>
    <row r="75" spans="2:12" ht="12.75">
      <c r="B75" s="271">
        <v>74</v>
      </c>
      <c r="C75" s="183">
        <v>873</v>
      </c>
      <c r="D75" s="184" t="s">
        <v>940</v>
      </c>
      <c r="E75" s="185" t="s">
        <v>364</v>
      </c>
      <c r="F75" s="186">
        <v>1979</v>
      </c>
      <c r="G75" s="185" t="s">
        <v>512</v>
      </c>
      <c r="H75" s="187" t="s">
        <v>366</v>
      </c>
      <c r="I75" s="188">
        <v>71</v>
      </c>
      <c r="J75" s="189">
        <v>0.01577546296296296</v>
      </c>
      <c r="K75" s="286">
        <f t="shared" si="2"/>
        <v>13.206162876008806</v>
      </c>
      <c r="L75" s="273">
        <f t="shared" si="3"/>
        <v>0.003155092592592592</v>
      </c>
    </row>
    <row r="76" spans="2:12" ht="12.75">
      <c r="B76" s="271">
        <v>75</v>
      </c>
      <c r="C76" s="183">
        <v>809</v>
      </c>
      <c r="D76" s="184" t="s">
        <v>941</v>
      </c>
      <c r="E76" s="185" t="s">
        <v>381</v>
      </c>
      <c r="F76" s="186">
        <v>1957</v>
      </c>
      <c r="G76" s="185" t="s">
        <v>736</v>
      </c>
      <c r="H76" s="187" t="s">
        <v>382</v>
      </c>
      <c r="I76" s="188">
        <v>4</v>
      </c>
      <c r="J76" s="189">
        <v>0.015810185185185184</v>
      </c>
      <c r="K76" s="286">
        <f t="shared" si="2"/>
        <v>13.177159590043926</v>
      </c>
      <c r="L76" s="273">
        <f t="shared" si="3"/>
        <v>0.003162037037037037</v>
      </c>
    </row>
    <row r="77" spans="2:12" ht="12.75">
      <c r="B77" s="271">
        <v>76</v>
      </c>
      <c r="C77" s="183">
        <v>817</v>
      </c>
      <c r="D77" s="184" t="s">
        <v>942</v>
      </c>
      <c r="E77" s="185" t="s">
        <v>364</v>
      </c>
      <c r="F77" s="186">
        <v>1955</v>
      </c>
      <c r="G77" s="185" t="s">
        <v>532</v>
      </c>
      <c r="H77" s="187" t="s">
        <v>366</v>
      </c>
      <c r="I77" s="188">
        <v>72</v>
      </c>
      <c r="J77" s="189">
        <v>0.01582175925925926</v>
      </c>
      <c r="K77" s="286">
        <f t="shared" si="2"/>
        <v>13.167520117044623</v>
      </c>
      <c r="L77" s="273">
        <f t="shared" si="3"/>
        <v>0.0031643518518518522</v>
      </c>
    </row>
    <row r="78" spans="2:12" ht="12.75">
      <c r="B78" s="271">
        <v>77</v>
      </c>
      <c r="C78" s="183">
        <v>127</v>
      </c>
      <c r="D78" s="184" t="s">
        <v>386</v>
      </c>
      <c r="E78" s="185" t="s">
        <v>381</v>
      </c>
      <c r="F78" s="186">
        <v>1980</v>
      </c>
      <c r="G78" s="276" t="s">
        <v>365</v>
      </c>
      <c r="H78" s="187" t="s">
        <v>382</v>
      </c>
      <c r="I78" s="188">
        <v>5</v>
      </c>
      <c r="J78" s="189">
        <v>0.015844907407407408</v>
      </c>
      <c r="K78" s="286">
        <f t="shared" si="2"/>
        <v>13.148283418553689</v>
      </c>
      <c r="L78" s="273">
        <f t="shared" si="3"/>
        <v>0.003168981481481482</v>
      </c>
    </row>
    <row r="79" spans="2:12" ht="12.75">
      <c r="B79" s="271">
        <v>78</v>
      </c>
      <c r="C79" s="183">
        <v>550</v>
      </c>
      <c r="D79" s="184" t="s">
        <v>943</v>
      </c>
      <c r="E79" s="185" t="s">
        <v>381</v>
      </c>
      <c r="F79" s="186">
        <v>1978</v>
      </c>
      <c r="G79" s="185" t="s">
        <v>506</v>
      </c>
      <c r="H79" s="187" t="s">
        <v>382</v>
      </c>
      <c r="I79" s="188">
        <v>6</v>
      </c>
      <c r="J79" s="189">
        <v>0.015868055555555555</v>
      </c>
      <c r="K79" s="286">
        <f t="shared" si="2"/>
        <v>13.12910284463895</v>
      </c>
      <c r="L79" s="273">
        <f t="shared" si="3"/>
        <v>0.003173611111111111</v>
      </c>
    </row>
    <row r="80" spans="2:12" ht="12.75">
      <c r="B80" s="271">
        <v>79</v>
      </c>
      <c r="C80" s="183">
        <v>200</v>
      </c>
      <c r="D80" s="184" t="s">
        <v>684</v>
      </c>
      <c r="E80" s="185" t="s">
        <v>364</v>
      </c>
      <c r="F80" s="186">
        <v>1976</v>
      </c>
      <c r="G80" s="185" t="s">
        <v>506</v>
      </c>
      <c r="H80" s="187" t="s">
        <v>366</v>
      </c>
      <c r="I80" s="188">
        <v>73</v>
      </c>
      <c r="J80" s="189">
        <v>0.015891203703703703</v>
      </c>
      <c r="K80" s="286">
        <f t="shared" si="2"/>
        <v>13.109978150036419</v>
      </c>
      <c r="L80" s="273">
        <f t="shared" si="3"/>
        <v>0.0031782407407407406</v>
      </c>
    </row>
    <row r="81" spans="2:12" ht="12.75">
      <c r="B81" s="271">
        <v>80</v>
      </c>
      <c r="C81" s="183">
        <v>808</v>
      </c>
      <c r="D81" s="184" t="s">
        <v>944</v>
      </c>
      <c r="E81" s="185" t="s">
        <v>364</v>
      </c>
      <c r="F81" s="186">
        <v>2001</v>
      </c>
      <c r="G81" s="185" t="s">
        <v>533</v>
      </c>
      <c r="H81" s="187" t="s">
        <v>366</v>
      </c>
      <c r="I81" s="188">
        <v>74</v>
      </c>
      <c r="J81" s="189">
        <v>0.015925925925925927</v>
      </c>
      <c r="K81" s="286">
        <f t="shared" si="2"/>
        <v>13.08139534883721</v>
      </c>
      <c r="L81" s="273">
        <f t="shared" si="3"/>
        <v>0.0031851851851851854</v>
      </c>
    </row>
    <row r="82" spans="2:12" ht="12.75">
      <c r="B82" s="271">
        <v>81</v>
      </c>
      <c r="C82" s="183">
        <v>872</v>
      </c>
      <c r="D82" s="184" t="s">
        <v>945</v>
      </c>
      <c r="E82" s="185" t="s">
        <v>364</v>
      </c>
      <c r="F82" s="186">
        <v>1970</v>
      </c>
      <c r="G82" s="185" t="s">
        <v>946</v>
      </c>
      <c r="H82" s="187" t="s">
        <v>366</v>
      </c>
      <c r="I82" s="188">
        <v>75</v>
      </c>
      <c r="J82" s="189">
        <v>0.01596064814814815</v>
      </c>
      <c r="K82" s="286">
        <f t="shared" si="2"/>
        <v>13.05293691080493</v>
      </c>
      <c r="L82" s="273">
        <f t="shared" si="3"/>
        <v>0.0031921296296296303</v>
      </c>
    </row>
    <row r="83" spans="2:12" ht="12.75">
      <c r="B83" s="271">
        <v>82</v>
      </c>
      <c r="C83" s="183">
        <v>790</v>
      </c>
      <c r="D83" s="184" t="s">
        <v>947</v>
      </c>
      <c r="E83" s="185" t="s">
        <v>364</v>
      </c>
      <c r="F83" s="186">
        <v>1963</v>
      </c>
      <c r="G83" s="185" t="s">
        <v>715</v>
      </c>
      <c r="H83" s="187" t="s">
        <v>366</v>
      </c>
      <c r="I83" s="188">
        <v>76</v>
      </c>
      <c r="J83" s="189">
        <v>0.015972222222222224</v>
      </c>
      <c r="K83" s="286">
        <f t="shared" si="2"/>
        <v>13.043478260869563</v>
      </c>
      <c r="L83" s="273">
        <f t="shared" si="3"/>
        <v>0.003194444444444445</v>
      </c>
    </row>
    <row r="84" spans="2:12" ht="12.75">
      <c r="B84" s="271">
        <v>83</v>
      </c>
      <c r="C84" s="183">
        <v>129</v>
      </c>
      <c r="D84" s="184" t="s">
        <v>948</v>
      </c>
      <c r="E84" s="185" t="s">
        <v>381</v>
      </c>
      <c r="F84" s="186">
        <v>1978</v>
      </c>
      <c r="G84" s="276" t="s">
        <v>365</v>
      </c>
      <c r="H84" s="187" t="s">
        <v>382</v>
      </c>
      <c r="I84" s="188">
        <v>7</v>
      </c>
      <c r="J84" s="189">
        <v>0.01601851851851852</v>
      </c>
      <c r="K84" s="286">
        <f t="shared" si="2"/>
        <v>13.005780346820808</v>
      </c>
      <c r="L84" s="273">
        <f t="shared" si="3"/>
        <v>0.003203703703703704</v>
      </c>
    </row>
    <row r="85" spans="2:12" ht="12.75">
      <c r="B85" s="271">
        <v>84</v>
      </c>
      <c r="C85" s="183">
        <v>141</v>
      </c>
      <c r="D85" s="184" t="s">
        <v>176</v>
      </c>
      <c r="E85" s="185" t="s">
        <v>364</v>
      </c>
      <c r="F85" s="186">
        <v>1972</v>
      </c>
      <c r="G85" s="276" t="s">
        <v>365</v>
      </c>
      <c r="H85" s="187" t="s">
        <v>366</v>
      </c>
      <c r="I85" s="188">
        <v>77</v>
      </c>
      <c r="J85" s="189">
        <v>0.01601851851851852</v>
      </c>
      <c r="K85" s="286">
        <f t="shared" si="2"/>
        <v>13.005780346820808</v>
      </c>
      <c r="L85" s="273">
        <f t="shared" si="3"/>
        <v>0.003203703703703704</v>
      </c>
    </row>
    <row r="86" spans="2:12" ht="12.75">
      <c r="B86" s="271">
        <v>85</v>
      </c>
      <c r="C86" s="183">
        <v>782</v>
      </c>
      <c r="D86" s="184" t="s">
        <v>949</v>
      </c>
      <c r="E86" s="185" t="s">
        <v>381</v>
      </c>
      <c r="F86" s="186">
        <v>1986</v>
      </c>
      <c r="G86" s="185" t="s">
        <v>551</v>
      </c>
      <c r="H86" s="187" t="s">
        <v>382</v>
      </c>
      <c r="I86" s="188">
        <v>8</v>
      </c>
      <c r="J86" s="189">
        <v>0.016087962962962964</v>
      </c>
      <c r="K86" s="286">
        <f t="shared" si="2"/>
        <v>12.949640287769784</v>
      </c>
      <c r="L86" s="273">
        <f t="shared" si="3"/>
        <v>0.0032175925925925926</v>
      </c>
    </row>
    <row r="87" spans="2:12" ht="12.75">
      <c r="B87" s="271">
        <v>86</v>
      </c>
      <c r="C87" s="183">
        <v>870</v>
      </c>
      <c r="D87" s="184" t="s">
        <v>950</v>
      </c>
      <c r="E87" s="185" t="s">
        <v>381</v>
      </c>
      <c r="F87" s="186">
        <v>1982</v>
      </c>
      <c r="G87" s="185" t="s">
        <v>527</v>
      </c>
      <c r="H87" s="187" t="s">
        <v>382</v>
      </c>
      <c r="I87" s="188">
        <v>9</v>
      </c>
      <c r="J87" s="189">
        <v>0.01613425925925926</v>
      </c>
      <c r="K87" s="286">
        <f t="shared" si="2"/>
        <v>12.91248206599713</v>
      </c>
      <c r="L87" s="273">
        <f t="shared" si="3"/>
        <v>0.0032268518518518523</v>
      </c>
    </row>
    <row r="88" spans="2:12" ht="12.75">
      <c r="B88" s="271">
        <v>87</v>
      </c>
      <c r="C88" s="183">
        <v>848</v>
      </c>
      <c r="D88" s="184" t="s">
        <v>951</v>
      </c>
      <c r="E88" s="185" t="s">
        <v>364</v>
      </c>
      <c r="F88" s="186">
        <v>2000</v>
      </c>
      <c r="G88" s="185" t="s">
        <v>533</v>
      </c>
      <c r="H88" s="187" t="s">
        <v>366</v>
      </c>
      <c r="I88" s="188">
        <v>78</v>
      </c>
      <c r="J88" s="189">
        <v>0.01613425925925926</v>
      </c>
      <c r="K88" s="286">
        <f t="shared" si="2"/>
        <v>12.91248206599713</v>
      </c>
      <c r="L88" s="273">
        <f t="shared" si="3"/>
        <v>0.0032268518518518523</v>
      </c>
    </row>
    <row r="89" spans="2:12" ht="12.75">
      <c r="B89" s="271">
        <v>88</v>
      </c>
      <c r="C89" s="183">
        <v>169</v>
      </c>
      <c r="D89" s="184" t="s">
        <v>384</v>
      </c>
      <c r="E89" s="185" t="s">
        <v>364</v>
      </c>
      <c r="F89" s="186">
        <v>1953</v>
      </c>
      <c r="G89" s="276" t="s">
        <v>365</v>
      </c>
      <c r="H89" s="187" t="s">
        <v>366</v>
      </c>
      <c r="I89" s="188">
        <v>79</v>
      </c>
      <c r="J89" s="189">
        <v>0.016412037037037037</v>
      </c>
      <c r="K89" s="286">
        <f t="shared" si="2"/>
        <v>12.693935119887165</v>
      </c>
      <c r="L89" s="273">
        <f t="shared" si="3"/>
        <v>0.0032824074074074075</v>
      </c>
    </row>
    <row r="90" spans="2:12" ht="12.75">
      <c r="B90" s="271">
        <v>89</v>
      </c>
      <c r="C90" s="183">
        <v>855</v>
      </c>
      <c r="D90" s="184" t="s">
        <v>952</v>
      </c>
      <c r="E90" s="185" t="s">
        <v>364</v>
      </c>
      <c r="F90" s="186">
        <v>1966</v>
      </c>
      <c r="G90" s="185" t="s">
        <v>953</v>
      </c>
      <c r="H90" s="187" t="s">
        <v>366</v>
      </c>
      <c r="I90" s="188">
        <v>80</v>
      </c>
      <c r="J90" s="189">
        <v>0.01642361111111111</v>
      </c>
      <c r="K90" s="286">
        <f t="shared" si="2"/>
        <v>12.684989429175475</v>
      </c>
      <c r="L90" s="273">
        <f t="shared" si="3"/>
        <v>0.0032847222222222223</v>
      </c>
    </row>
    <row r="91" spans="2:12" ht="12.75">
      <c r="B91" s="271">
        <v>90</v>
      </c>
      <c r="C91" s="183">
        <v>765</v>
      </c>
      <c r="D91" s="184" t="s">
        <v>954</v>
      </c>
      <c r="E91" s="185" t="s">
        <v>364</v>
      </c>
      <c r="F91" s="186">
        <v>1964</v>
      </c>
      <c r="G91" s="185" t="s">
        <v>47</v>
      </c>
      <c r="H91" s="187" t="s">
        <v>366</v>
      </c>
      <c r="I91" s="188">
        <v>81</v>
      </c>
      <c r="J91" s="189">
        <v>0.016435185185185188</v>
      </c>
      <c r="K91" s="286">
        <f t="shared" si="2"/>
        <v>12.676056338028166</v>
      </c>
      <c r="L91" s="273">
        <f t="shared" si="3"/>
        <v>0.0032870370370370375</v>
      </c>
    </row>
    <row r="92" spans="2:12" ht="12.75">
      <c r="B92" s="271">
        <v>91</v>
      </c>
      <c r="C92" s="183">
        <v>814</v>
      </c>
      <c r="D92" s="184" t="s">
        <v>955</v>
      </c>
      <c r="E92" s="185" t="s">
        <v>364</v>
      </c>
      <c r="F92" s="186">
        <v>1964</v>
      </c>
      <c r="G92" s="185" t="s">
        <v>906</v>
      </c>
      <c r="H92" s="187" t="s">
        <v>366</v>
      </c>
      <c r="I92" s="188">
        <v>82</v>
      </c>
      <c r="J92" s="189">
        <v>0.016435185185185188</v>
      </c>
      <c r="K92" s="286">
        <f t="shared" si="2"/>
        <v>12.676056338028166</v>
      </c>
      <c r="L92" s="273">
        <f t="shared" si="3"/>
        <v>0.0032870370370370375</v>
      </c>
    </row>
    <row r="93" spans="2:12" ht="12.75">
      <c r="B93" s="271">
        <v>92</v>
      </c>
      <c r="C93" s="183">
        <v>148</v>
      </c>
      <c r="D93" s="184" t="s">
        <v>956</v>
      </c>
      <c r="E93" s="185" t="s">
        <v>364</v>
      </c>
      <c r="F93" s="186">
        <v>1959</v>
      </c>
      <c r="G93" s="276" t="s">
        <v>365</v>
      </c>
      <c r="H93" s="187" t="s">
        <v>366</v>
      </c>
      <c r="I93" s="188">
        <v>83</v>
      </c>
      <c r="J93" s="189">
        <v>0.016516203703703703</v>
      </c>
      <c r="K93" s="286">
        <f t="shared" si="2"/>
        <v>12.613875262789067</v>
      </c>
      <c r="L93" s="273">
        <f t="shared" si="3"/>
        <v>0.0033032407407407407</v>
      </c>
    </row>
    <row r="94" spans="2:12" ht="12.75">
      <c r="B94" s="271">
        <v>93</v>
      </c>
      <c r="C94" s="183">
        <v>753</v>
      </c>
      <c r="D94" s="184" t="s">
        <v>957</v>
      </c>
      <c r="E94" s="185" t="s">
        <v>381</v>
      </c>
      <c r="F94" s="186">
        <v>1981</v>
      </c>
      <c r="G94" s="185" t="s">
        <v>883</v>
      </c>
      <c r="H94" s="187" t="s">
        <v>382</v>
      </c>
      <c r="I94" s="188">
        <v>10</v>
      </c>
      <c r="J94" s="189">
        <v>0.016527777777777777</v>
      </c>
      <c r="K94" s="286">
        <f t="shared" si="2"/>
        <v>12.605042016806722</v>
      </c>
      <c r="L94" s="273">
        <f t="shared" si="3"/>
        <v>0.0033055555555555555</v>
      </c>
    </row>
    <row r="95" spans="2:12" ht="12.75">
      <c r="B95" s="271">
        <v>94</v>
      </c>
      <c r="C95" s="183">
        <v>750</v>
      </c>
      <c r="D95" s="184" t="s">
        <v>958</v>
      </c>
      <c r="E95" s="185" t="s">
        <v>364</v>
      </c>
      <c r="F95" s="186">
        <v>1957</v>
      </c>
      <c r="G95" s="185" t="s">
        <v>692</v>
      </c>
      <c r="H95" s="187" t="s">
        <v>366</v>
      </c>
      <c r="I95" s="188">
        <v>84</v>
      </c>
      <c r="J95" s="189">
        <v>0.016666666666666666</v>
      </c>
      <c r="K95" s="286">
        <f t="shared" si="2"/>
        <v>12.5</v>
      </c>
      <c r="L95" s="273">
        <f t="shared" si="3"/>
        <v>0.003333333333333333</v>
      </c>
    </row>
    <row r="96" spans="2:12" ht="12.75">
      <c r="B96" s="271">
        <v>95</v>
      </c>
      <c r="C96" s="183">
        <v>749</v>
      </c>
      <c r="D96" s="184" t="s">
        <v>959</v>
      </c>
      <c r="E96" s="185" t="s">
        <v>381</v>
      </c>
      <c r="F96" s="186">
        <v>1981</v>
      </c>
      <c r="G96" s="185" t="s">
        <v>692</v>
      </c>
      <c r="H96" s="187" t="s">
        <v>382</v>
      </c>
      <c r="I96" s="188">
        <v>11</v>
      </c>
      <c r="J96" s="189">
        <v>0.016666666666666666</v>
      </c>
      <c r="K96" s="286">
        <f t="shared" si="2"/>
        <v>12.5</v>
      </c>
      <c r="L96" s="273">
        <f t="shared" si="3"/>
        <v>0.003333333333333333</v>
      </c>
    </row>
    <row r="97" spans="2:12" ht="12.75">
      <c r="B97" s="271">
        <v>96</v>
      </c>
      <c r="C97" s="183">
        <v>136</v>
      </c>
      <c r="D97" s="184" t="s">
        <v>189</v>
      </c>
      <c r="E97" s="185" t="s">
        <v>381</v>
      </c>
      <c r="F97" s="186">
        <v>1980</v>
      </c>
      <c r="G97" s="276" t="s">
        <v>365</v>
      </c>
      <c r="H97" s="187" t="s">
        <v>382</v>
      </c>
      <c r="I97" s="188">
        <v>12</v>
      </c>
      <c r="J97" s="189">
        <v>0.01667824074074074</v>
      </c>
      <c r="K97" s="286">
        <f t="shared" si="2"/>
        <v>12.491325468424705</v>
      </c>
      <c r="L97" s="273">
        <f t="shared" si="3"/>
        <v>0.003335648148148148</v>
      </c>
    </row>
    <row r="98" spans="2:12" ht="12.75">
      <c r="B98" s="271">
        <v>97</v>
      </c>
      <c r="C98" s="183">
        <v>195</v>
      </c>
      <c r="D98" s="184" t="s">
        <v>960</v>
      </c>
      <c r="E98" s="185" t="s">
        <v>364</v>
      </c>
      <c r="F98" s="186">
        <v>1950</v>
      </c>
      <c r="G98" s="185" t="s">
        <v>506</v>
      </c>
      <c r="H98" s="187" t="s">
        <v>366</v>
      </c>
      <c r="I98" s="188">
        <v>85</v>
      </c>
      <c r="J98" s="189">
        <v>0.016724537037037034</v>
      </c>
      <c r="K98" s="286">
        <f t="shared" si="2"/>
        <v>12.456747404844293</v>
      </c>
      <c r="L98" s="273">
        <f t="shared" si="3"/>
        <v>0.0033449074074074067</v>
      </c>
    </row>
    <row r="99" spans="2:12" ht="12.75">
      <c r="B99" s="271">
        <v>98</v>
      </c>
      <c r="C99" s="183">
        <v>847</v>
      </c>
      <c r="D99" s="184" t="s">
        <v>961</v>
      </c>
      <c r="E99" s="185" t="s">
        <v>381</v>
      </c>
      <c r="F99" s="186">
        <v>1998</v>
      </c>
      <c r="G99" s="185" t="s">
        <v>533</v>
      </c>
      <c r="H99" s="187" t="s">
        <v>382</v>
      </c>
      <c r="I99" s="188">
        <v>13</v>
      </c>
      <c r="J99" s="189">
        <v>0.01673611111111111</v>
      </c>
      <c r="K99" s="286">
        <f t="shared" si="2"/>
        <v>12.448132780082988</v>
      </c>
      <c r="L99" s="273">
        <f t="shared" si="3"/>
        <v>0.0033472222222222224</v>
      </c>
    </row>
    <row r="100" spans="2:12" ht="12.75">
      <c r="B100" s="271">
        <v>99</v>
      </c>
      <c r="C100" s="183">
        <v>170</v>
      </c>
      <c r="D100" s="184" t="s">
        <v>374</v>
      </c>
      <c r="E100" s="185" t="s">
        <v>364</v>
      </c>
      <c r="F100" s="186">
        <v>1964</v>
      </c>
      <c r="G100" s="276" t="s">
        <v>365</v>
      </c>
      <c r="H100" s="187" t="s">
        <v>366</v>
      </c>
      <c r="I100" s="188">
        <v>86</v>
      </c>
      <c r="J100" s="189">
        <v>0.01675925925925926</v>
      </c>
      <c r="K100" s="286">
        <f t="shared" si="2"/>
        <v>12.430939226519337</v>
      </c>
      <c r="L100" s="273">
        <f t="shared" si="3"/>
        <v>0.0033518518518518515</v>
      </c>
    </row>
    <row r="101" spans="2:12" ht="12.75">
      <c r="B101" s="271">
        <v>100</v>
      </c>
      <c r="C101" s="183">
        <v>197</v>
      </c>
      <c r="D101" s="184" t="s">
        <v>962</v>
      </c>
      <c r="E101" s="185" t="s">
        <v>364</v>
      </c>
      <c r="F101" s="186">
        <v>1949</v>
      </c>
      <c r="G101" s="185" t="s">
        <v>506</v>
      </c>
      <c r="H101" s="187" t="s">
        <v>366</v>
      </c>
      <c r="I101" s="188">
        <v>87</v>
      </c>
      <c r="J101" s="189">
        <v>0.016770833333333332</v>
      </c>
      <c r="K101" s="286">
        <f t="shared" si="2"/>
        <v>12.422360248447205</v>
      </c>
      <c r="L101" s="273">
        <f t="shared" si="3"/>
        <v>0.0033541666666666663</v>
      </c>
    </row>
    <row r="102" spans="2:12" ht="12.75">
      <c r="B102" s="271">
        <v>101</v>
      </c>
      <c r="C102" s="183">
        <v>810</v>
      </c>
      <c r="D102" s="184" t="s">
        <v>963</v>
      </c>
      <c r="E102" s="185" t="s">
        <v>364</v>
      </c>
      <c r="F102" s="186">
        <v>1952</v>
      </c>
      <c r="G102" s="185" t="s">
        <v>515</v>
      </c>
      <c r="H102" s="187" t="s">
        <v>366</v>
      </c>
      <c r="I102" s="188">
        <v>88</v>
      </c>
      <c r="J102" s="189">
        <v>0.016770833333333332</v>
      </c>
      <c r="K102" s="286">
        <f t="shared" si="2"/>
        <v>12.422360248447205</v>
      </c>
      <c r="L102" s="273">
        <f t="shared" si="3"/>
        <v>0.0033541666666666663</v>
      </c>
    </row>
    <row r="103" spans="2:12" ht="12.75">
      <c r="B103" s="271">
        <v>102</v>
      </c>
      <c r="C103" s="183">
        <v>734</v>
      </c>
      <c r="D103" s="184" t="s">
        <v>964</v>
      </c>
      <c r="E103" s="185" t="s">
        <v>381</v>
      </c>
      <c r="F103" s="186">
        <v>1961</v>
      </c>
      <c r="G103" s="185" t="s">
        <v>648</v>
      </c>
      <c r="H103" s="187" t="s">
        <v>382</v>
      </c>
      <c r="I103" s="188">
        <v>14</v>
      </c>
      <c r="J103" s="189">
        <v>0.016863425925925928</v>
      </c>
      <c r="K103" s="286">
        <f t="shared" si="2"/>
        <v>12.354152367879202</v>
      </c>
      <c r="L103" s="273">
        <f t="shared" si="3"/>
        <v>0.0033726851851851856</v>
      </c>
    </row>
    <row r="104" spans="2:12" ht="12.75">
      <c r="B104" s="271">
        <v>103</v>
      </c>
      <c r="C104" s="183">
        <v>875</v>
      </c>
      <c r="D104" s="184" t="s">
        <v>965</v>
      </c>
      <c r="E104" s="185" t="s">
        <v>364</v>
      </c>
      <c r="F104" s="186">
        <v>2002</v>
      </c>
      <c r="G104" s="185" t="s">
        <v>512</v>
      </c>
      <c r="H104" s="187" t="s">
        <v>366</v>
      </c>
      <c r="I104" s="188">
        <v>89</v>
      </c>
      <c r="J104" s="189">
        <v>0.016886574074074075</v>
      </c>
      <c r="K104" s="286">
        <f t="shared" si="2"/>
        <v>12.337217272104182</v>
      </c>
      <c r="L104" s="273">
        <f t="shared" si="3"/>
        <v>0.0033773148148148148</v>
      </c>
    </row>
    <row r="105" spans="2:12" ht="12.75">
      <c r="B105" s="271">
        <v>104</v>
      </c>
      <c r="C105" s="183">
        <v>735</v>
      </c>
      <c r="D105" s="184" t="s">
        <v>966</v>
      </c>
      <c r="E105" s="185" t="s">
        <v>364</v>
      </c>
      <c r="F105" s="186">
        <v>1952</v>
      </c>
      <c r="G105" s="185" t="s">
        <v>648</v>
      </c>
      <c r="H105" s="187" t="s">
        <v>366</v>
      </c>
      <c r="I105" s="188">
        <v>90</v>
      </c>
      <c r="J105" s="189">
        <v>0.016909722222222225</v>
      </c>
      <c r="K105" s="286">
        <f t="shared" si="2"/>
        <v>12.320328542094453</v>
      </c>
      <c r="L105" s="273">
        <f t="shared" si="3"/>
        <v>0.0033819444444444452</v>
      </c>
    </row>
    <row r="106" spans="2:12" ht="12.75">
      <c r="B106" s="271">
        <v>105</v>
      </c>
      <c r="C106" s="183">
        <v>150</v>
      </c>
      <c r="D106" s="184" t="s">
        <v>389</v>
      </c>
      <c r="E106" s="185" t="s">
        <v>364</v>
      </c>
      <c r="F106" s="186">
        <v>1950</v>
      </c>
      <c r="G106" s="276" t="s">
        <v>365</v>
      </c>
      <c r="H106" s="187" t="s">
        <v>366</v>
      </c>
      <c r="I106" s="188">
        <v>91</v>
      </c>
      <c r="J106" s="189">
        <v>0.016909722222222225</v>
      </c>
      <c r="K106" s="286">
        <f t="shared" si="2"/>
        <v>12.320328542094453</v>
      </c>
      <c r="L106" s="273">
        <f t="shared" si="3"/>
        <v>0.0033819444444444452</v>
      </c>
    </row>
    <row r="107" spans="2:12" ht="12.75">
      <c r="B107" s="271">
        <v>106</v>
      </c>
      <c r="C107" s="183">
        <v>880</v>
      </c>
      <c r="D107" s="184" t="s">
        <v>182</v>
      </c>
      <c r="E107" s="185" t="s">
        <v>364</v>
      </c>
      <c r="F107" s="186">
        <v>1970</v>
      </c>
      <c r="G107" s="185" t="s">
        <v>47</v>
      </c>
      <c r="H107" s="187" t="s">
        <v>366</v>
      </c>
      <c r="I107" s="188">
        <v>92</v>
      </c>
      <c r="J107" s="189">
        <v>0.01702546296296296</v>
      </c>
      <c r="K107" s="286">
        <f t="shared" si="2"/>
        <v>12.236573759347385</v>
      </c>
      <c r="L107" s="273">
        <f t="shared" si="3"/>
        <v>0.0034050925925925924</v>
      </c>
    </row>
    <row r="108" spans="2:12" ht="12.75">
      <c r="B108" s="271">
        <v>107</v>
      </c>
      <c r="C108" s="183">
        <v>163</v>
      </c>
      <c r="D108" s="184" t="s">
        <v>967</v>
      </c>
      <c r="E108" s="185" t="s">
        <v>364</v>
      </c>
      <c r="F108" s="186">
        <v>1955</v>
      </c>
      <c r="G108" s="276" t="s">
        <v>365</v>
      </c>
      <c r="H108" s="187" t="s">
        <v>366</v>
      </c>
      <c r="I108" s="188">
        <v>93</v>
      </c>
      <c r="J108" s="189">
        <v>0.017060185185185185</v>
      </c>
      <c r="K108" s="286">
        <f t="shared" si="2"/>
        <v>12.211668928086839</v>
      </c>
      <c r="L108" s="273">
        <f t="shared" si="3"/>
        <v>0.003412037037037037</v>
      </c>
    </row>
    <row r="109" spans="2:12" ht="12.75">
      <c r="B109" s="271">
        <v>108</v>
      </c>
      <c r="C109" s="183">
        <v>781</v>
      </c>
      <c r="D109" s="184" t="s">
        <v>968</v>
      </c>
      <c r="E109" s="185" t="s">
        <v>364</v>
      </c>
      <c r="F109" s="186">
        <v>1960</v>
      </c>
      <c r="G109" s="185" t="s">
        <v>512</v>
      </c>
      <c r="H109" s="187" t="s">
        <v>366</v>
      </c>
      <c r="I109" s="188">
        <v>94</v>
      </c>
      <c r="J109" s="189">
        <v>0.01709490740740741</v>
      </c>
      <c r="K109" s="286">
        <f t="shared" si="2"/>
        <v>12.186865267433987</v>
      </c>
      <c r="L109" s="273">
        <f t="shared" si="3"/>
        <v>0.003418981481481482</v>
      </c>
    </row>
    <row r="110" spans="2:12" ht="12.75">
      <c r="B110" s="271">
        <v>109</v>
      </c>
      <c r="C110" s="183">
        <v>832</v>
      </c>
      <c r="D110" s="184" t="s">
        <v>194</v>
      </c>
      <c r="E110" s="185" t="s">
        <v>364</v>
      </c>
      <c r="F110" s="186">
        <v>1946</v>
      </c>
      <c r="G110" s="185" t="s">
        <v>47</v>
      </c>
      <c r="H110" s="187" t="s">
        <v>366</v>
      </c>
      <c r="I110" s="188">
        <v>95</v>
      </c>
      <c r="J110" s="189">
        <v>0.017222222222222222</v>
      </c>
      <c r="K110" s="286">
        <f t="shared" si="2"/>
        <v>12.096774193548386</v>
      </c>
      <c r="L110" s="273">
        <f t="shared" si="3"/>
        <v>0.0034444444444444444</v>
      </c>
    </row>
    <row r="111" spans="2:12" ht="12.75">
      <c r="B111" s="271">
        <v>110</v>
      </c>
      <c r="C111" s="183">
        <v>784</v>
      </c>
      <c r="D111" s="184" t="s">
        <v>969</v>
      </c>
      <c r="E111" s="185" t="s">
        <v>364</v>
      </c>
      <c r="F111" s="186">
        <v>1951</v>
      </c>
      <c r="G111" s="185" t="s">
        <v>970</v>
      </c>
      <c r="H111" s="187" t="s">
        <v>366</v>
      </c>
      <c r="I111" s="188">
        <v>96</v>
      </c>
      <c r="J111" s="189">
        <v>0.017326388888888888</v>
      </c>
      <c r="K111" s="286">
        <f t="shared" si="2"/>
        <v>12.024048096192386</v>
      </c>
      <c r="L111" s="273">
        <f t="shared" si="3"/>
        <v>0.0034652777777777776</v>
      </c>
    </row>
    <row r="112" spans="2:12" ht="12.75">
      <c r="B112" s="271">
        <v>111</v>
      </c>
      <c r="C112" s="183">
        <v>123</v>
      </c>
      <c r="D112" s="184" t="s">
        <v>971</v>
      </c>
      <c r="E112" s="185" t="s">
        <v>381</v>
      </c>
      <c r="F112" s="186">
        <v>1979</v>
      </c>
      <c r="G112" s="276" t="s">
        <v>365</v>
      </c>
      <c r="H112" s="187" t="s">
        <v>382</v>
      </c>
      <c r="I112" s="188">
        <v>15</v>
      </c>
      <c r="J112" s="189">
        <v>0.017372685185185185</v>
      </c>
      <c r="K112" s="286">
        <f t="shared" si="2"/>
        <v>11.992005329780147</v>
      </c>
      <c r="L112" s="273">
        <f t="shared" si="3"/>
        <v>0.0034745370370370373</v>
      </c>
    </row>
    <row r="113" spans="2:12" ht="12.75">
      <c r="B113" s="271">
        <v>112</v>
      </c>
      <c r="C113" s="183">
        <v>874</v>
      </c>
      <c r="D113" s="184" t="s">
        <v>972</v>
      </c>
      <c r="E113" s="185" t="s">
        <v>364</v>
      </c>
      <c r="F113" s="186">
        <v>1979</v>
      </c>
      <c r="G113" s="185" t="s">
        <v>512</v>
      </c>
      <c r="H113" s="187" t="s">
        <v>366</v>
      </c>
      <c r="I113" s="188">
        <v>97</v>
      </c>
      <c r="J113" s="189">
        <v>0.017407407407407406</v>
      </c>
      <c r="K113" s="286">
        <f t="shared" si="2"/>
        <v>11.96808510638298</v>
      </c>
      <c r="L113" s="273">
        <f t="shared" si="3"/>
        <v>0.0034814814814814812</v>
      </c>
    </row>
    <row r="114" spans="2:12" ht="12.75">
      <c r="B114" s="271">
        <v>113</v>
      </c>
      <c r="C114" s="183">
        <v>151</v>
      </c>
      <c r="D114" s="184" t="s">
        <v>973</v>
      </c>
      <c r="E114" s="185" t="s">
        <v>364</v>
      </c>
      <c r="F114" s="186">
        <v>1982</v>
      </c>
      <c r="G114" s="276" t="s">
        <v>365</v>
      </c>
      <c r="H114" s="187" t="s">
        <v>366</v>
      </c>
      <c r="I114" s="188">
        <v>98</v>
      </c>
      <c r="J114" s="189">
        <v>0.017407407407407406</v>
      </c>
      <c r="K114" s="286">
        <f t="shared" si="2"/>
        <v>11.96808510638298</v>
      </c>
      <c r="L114" s="273">
        <f t="shared" si="3"/>
        <v>0.0034814814814814812</v>
      </c>
    </row>
    <row r="115" spans="2:12" ht="12.75">
      <c r="B115" s="271">
        <v>114</v>
      </c>
      <c r="C115" s="183">
        <v>166</v>
      </c>
      <c r="D115" s="184" t="s">
        <v>393</v>
      </c>
      <c r="E115" s="185" t="s">
        <v>364</v>
      </c>
      <c r="F115" s="186">
        <v>1974</v>
      </c>
      <c r="G115" s="276" t="s">
        <v>365</v>
      </c>
      <c r="H115" s="187" t="s">
        <v>366</v>
      </c>
      <c r="I115" s="188">
        <v>99</v>
      </c>
      <c r="J115" s="189">
        <v>0.017511574074074072</v>
      </c>
      <c r="K115" s="286">
        <f t="shared" si="2"/>
        <v>11.896893588896233</v>
      </c>
      <c r="L115" s="273">
        <f t="shared" si="3"/>
        <v>0.0035023148148148144</v>
      </c>
    </row>
    <row r="116" spans="2:12" ht="12.75">
      <c r="B116" s="271">
        <v>115</v>
      </c>
      <c r="C116" s="183">
        <v>146</v>
      </c>
      <c r="D116" s="184" t="s">
        <v>974</v>
      </c>
      <c r="E116" s="185" t="s">
        <v>364</v>
      </c>
      <c r="F116" s="186">
        <v>1956</v>
      </c>
      <c r="G116" s="276" t="s">
        <v>365</v>
      </c>
      <c r="H116" s="187" t="s">
        <v>366</v>
      </c>
      <c r="I116" s="188">
        <v>100</v>
      </c>
      <c r="J116" s="189">
        <v>0.017546296296296296</v>
      </c>
      <c r="K116" s="286">
        <f t="shared" si="2"/>
        <v>11.873350923482851</v>
      </c>
      <c r="L116" s="273">
        <f t="shared" si="3"/>
        <v>0.0035092592592592593</v>
      </c>
    </row>
    <row r="117" spans="2:12" ht="12.75">
      <c r="B117" s="271">
        <v>116</v>
      </c>
      <c r="C117" s="183">
        <v>882</v>
      </c>
      <c r="D117" s="184" t="s">
        <v>975</v>
      </c>
      <c r="E117" s="185" t="s">
        <v>364</v>
      </c>
      <c r="F117" s="186">
        <v>1961</v>
      </c>
      <c r="G117" s="185" t="s">
        <v>551</v>
      </c>
      <c r="H117" s="187" t="s">
        <v>366</v>
      </c>
      <c r="I117" s="188">
        <v>101</v>
      </c>
      <c r="J117" s="189">
        <v>0.017569444444444447</v>
      </c>
      <c r="K117" s="286">
        <f t="shared" si="2"/>
        <v>11.857707509881422</v>
      </c>
      <c r="L117" s="273">
        <f t="shared" si="3"/>
        <v>0.0035138888888888893</v>
      </c>
    </row>
    <row r="118" spans="2:12" ht="12.75">
      <c r="B118" s="271">
        <v>117</v>
      </c>
      <c r="C118" s="183">
        <v>769</v>
      </c>
      <c r="D118" s="184" t="s">
        <v>976</v>
      </c>
      <c r="E118" s="185" t="s">
        <v>364</v>
      </c>
      <c r="F118" s="186">
        <v>2001</v>
      </c>
      <c r="G118" s="185" t="s">
        <v>47</v>
      </c>
      <c r="H118" s="187" t="s">
        <v>366</v>
      </c>
      <c r="I118" s="188">
        <v>102</v>
      </c>
      <c r="J118" s="189">
        <v>0.01758101851851852</v>
      </c>
      <c r="K118" s="286">
        <f t="shared" si="2"/>
        <v>11.849901250822908</v>
      </c>
      <c r="L118" s="273">
        <f t="shared" si="3"/>
        <v>0.003516203703703704</v>
      </c>
    </row>
    <row r="119" spans="2:12" ht="12.75">
      <c r="B119" s="271">
        <v>118</v>
      </c>
      <c r="C119" s="183">
        <v>829</v>
      </c>
      <c r="D119" s="184" t="s">
        <v>977</v>
      </c>
      <c r="E119" s="185" t="s">
        <v>364</v>
      </c>
      <c r="F119" s="186">
        <v>1945</v>
      </c>
      <c r="G119" s="185" t="s">
        <v>533</v>
      </c>
      <c r="H119" s="187" t="s">
        <v>366</v>
      </c>
      <c r="I119" s="188">
        <v>103</v>
      </c>
      <c r="J119" s="189">
        <v>0.017638888888888888</v>
      </c>
      <c r="K119" s="286">
        <f t="shared" si="2"/>
        <v>11.811023622047244</v>
      </c>
      <c r="L119" s="273">
        <f t="shared" si="3"/>
        <v>0.0035277777777777777</v>
      </c>
    </row>
    <row r="120" spans="2:12" ht="12.75">
      <c r="B120" s="271">
        <v>119</v>
      </c>
      <c r="C120" s="183">
        <v>871</v>
      </c>
      <c r="D120" s="184" t="s">
        <v>978</v>
      </c>
      <c r="E120" s="185" t="s">
        <v>364</v>
      </c>
      <c r="F120" s="186">
        <v>2001</v>
      </c>
      <c r="G120" s="185" t="s">
        <v>527</v>
      </c>
      <c r="H120" s="187" t="s">
        <v>366</v>
      </c>
      <c r="I120" s="188">
        <v>104</v>
      </c>
      <c r="J120" s="189">
        <v>0.017662037037037035</v>
      </c>
      <c r="K120" s="286">
        <f t="shared" si="2"/>
        <v>11.795543905635649</v>
      </c>
      <c r="L120" s="273">
        <f t="shared" si="3"/>
        <v>0.003532407407407407</v>
      </c>
    </row>
    <row r="121" spans="2:12" ht="12.75">
      <c r="B121" s="271">
        <v>120</v>
      </c>
      <c r="C121" s="183">
        <v>807</v>
      </c>
      <c r="D121" s="184" t="s">
        <v>979</v>
      </c>
      <c r="E121" s="185" t="s">
        <v>364</v>
      </c>
      <c r="F121" s="186">
        <v>2002</v>
      </c>
      <c r="G121" s="185" t="s">
        <v>527</v>
      </c>
      <c r="H121" s="187" t="s">
        <v>366</v>
      </c>
      <c r="I121" s="188">
        <v>105</v>
      </c>
      <c r="J121" s="189">
        <v>0.017662037037037035</v>
      </c>
      <c r="K121" s="286">
        <f t="shared" si="2"/>
        <v>11.795543905635649</v>
      </c>
      <c r="L121" s="273">
        <f t="shared" si="3"/>
        <v>0.003532407407407407</v>
      </c>
    </row>
    <row r="122" spans="2:12" ht="12.75">
      <c r="B122" s="271">
        <v>121</v>
      </c>
      <c r="C122" s="183">
        <v>149</v>
      </c>
      <c r="D122" s="184" t="s">
        <v>980</v>
      </c>
      <c r="E122" s="185" t="s">
        <v>364</v>
      </c>
      <c r="F122" s="186">
        <v>1959</v>
      </c>
      <c r="G122" s="276" t="s">
        <v>365</v>
      </c>
      <c r="H122" s="187" t="s">
        <v>366</v>
      </c>
      <c r="I122" s="188">
        <v>106</v>
      </c>
      <c r="J122" s="189">
        <v>0.017685185185185182</v>
      </c>
      <c r="K122" s="286">
        <f t="shared" si="2"/>
        <v>11.780104712041888</v>
      </c>
      <c r="L122" s="273">
        <f t="shared" si="3"/>
        <v>0.0035370370370370365</v>
      </c>
    </row>
    <row r="123" spans="2:12" ht="12.75">
      <c r="B123" s="271">
        <v>122</v>
      </c>
      <c r="C123" s="183">
        <v>835</v>
      </c>
      <c r="D123" s="184" t="s">
        <v>981</v>
      </c>
      <c r="E123" s="185" t="s">
        <v>364</v>
      </c>
      <c r="F123" s="186">
        <v>1980</v>
      </c>
      <c r="G123" s="185" t="s">
        <v>886</v>
      </c>
      <c r="H123" s="187" t="s">
        <v>366</v>
      </c>
      <c r="I123" s="188">
        <v>107</v>
      </c>
      <c r="J123" s="189">
        <v>0.017731481481481483</v>
      </c>
      <c r="K123" s="286">
        <f t="shared" si="2"/>
        <v>11.749347258485637</v>
      </c>
      <c r="L123" s="273">
        <f t="shared" si="3"/>
        <v>0.0035462962962962965</v>
      </c>
    </row>
    <row r="124" spans="2:12" ht="12.75">
      <c r="B124" s="271">
        <v>123</v>
      </c>
      <c r="C124" s="183">
        <v>838</v>
      </c>
      <c r="D124" s="184" t="s">
        <v>982</v>
      </c>
      <c r="E124" s="185" t="s">
        <v>364</v>
      </c>
      <c r="F124" s="186">
        <v>1962</v>
      </c>
      <c r="G124" s="185" t="s">
        <v>892</v>
      </c>
      <c r="H124" s="187" t="s">
        <v>366</v>
      </c>
      <c r="I124" s="188">
        <v>108</v>
      </c>
      <c r="J124" s="189">
        <v>0.017743055555555557</v>
      </c>
      <c r="K124" s="286">
        <f t="shared" si="2"/>
        <v>11.741682974559685</v>
      </c>
      <c r="L124" s="273">
        <f t="shared" si="3"/>
        <v>0.0035486111111111113</v>
      </c>
    </row>
    <row r="125" spans="2:12" ht="12.75">
      <c r="B125" s="271">
        <v>124</v>
      </c>
      <c r="C125" s="183">
        <v>188</v>
      </c>
      <c r="D125" s="184" t="s">
        <v>983</v>
      </c>
      <c r="E125" s="185" t="s">
        <v>364</v>
      </c>
      <c r="F125" s="186">
        <v>1957</v>
      </c>
      <c r="G125" s="185" t="s">
        <v>506</v>
      </c>
      <c r="H125" s="187" t="s">
        <v>366</v>
      </c>
      <c r="I125" s="188">
        <v>109</v>
      </c>
      <c r="J125" s="189">
        <v>0.017777777777777778</v>
      </c>
      <c r="K125" s="286">
        <f t="shared" si="2"/>
        <v>11.71875</v>
      </c>
      <c r="L125" s="273">
        <f t="shared" si="3"/>
        <v>0.0035555555555555557</v>
      </c>
    </row>
    <row r="126" spans="2:12" ht="12.75">
      <c r="B126" s="271">
        <v>125</v>
      </c>
      <c r="C126" s="183">
        <v>121</v>
      </c>
      <c r="D126" s="184" t="s">
        <v>984</v>
      </c>
      <c r="E126" s="185" t="s">
        <v>381</v>
      </c>
      <c r="F126" s="186">
        <v>1972</v>
      </c>
      <c r="G126" s="276" t="s">
        <v>365</v>
      </c>
      <c r="H126" s="187" t="s">
        <v>382</v>
      </c>
      <c r="I126" s="188">
        <v>16</v>
      </c>
      <c r="J126" s="189">
        <v>0.018020833333333333</v>
      </c>
      <c r="K126" s="286">
        <f t="shared" si="2"/>
        <v>11.560693641618498</v>
      </c>
      <c r="L126" s="273">
        <f t="shared" si="3"/>
        <v>0.0036041666666666665</v>
      </c>
    </row>
    <row r="127" spans="2:12" ht="12.75">
      <c r="B127" s="271">
        <v>126</v>
      </c>
      <c r="C127" s="183">
        <v>748</v>
      </c>
      <c r="D127" s="184" t="s">
        <v>985</v>
      </c>
      <c r="E127" s="185" t="s">
        <v>364</v>
      </c>
      <c r="F127" s="186">
        <v>1949</v>
      </c>
      <c r="G127" s="185" t="s">
        <v>506</v>
      </c>
      <c r="H127" s="187" t="s">
        <v>366</v>
      </c>
      <c r="I127" s="188">
        <v>110</v>
      </c>
      <c r="J127" s="189">
        <v>0.01810185185185185</v>
      </c>
      <c r="K127" s="286">
        <f t="shared" si="2"/>
        <v>11.508951406649617</v>
      </c>
      <c r="L127" s="273">
        <f t="shared" si="3"/>
        <v>0.00362037037037037</v>
      </c>
    </row>
    <row r="128" spans="2:12" ht="12.75">
      <c r="B128" s="271">
        <v>127</v>
      </c>
      <c r="C128" s="183">
        <v>122</v>
      </c>
      <c r="D128" s="184" t="s">
        <v>986</v>
      </c>
      <c r="E128" s="185" t="s">
        <v>381</v>
      </c>
      <c r="F128" s="186">
        <v>1976</v>
      </c>
      <c r="G128" s="276" t="s">
        <v>365</v>
      </c>
      <c r="H128" s="187" t="s">
        <v>382</v>
      </c>
      <c r="I128" s="188">
        <v>17</v>
      </c>
      <c r="J128" s="189">
        <v>0.018136574074074072</v>
      </c>
      <c r="K128" s="286">
        <f t="shared" si="2"/>
        <v>11.486917677089982</v>
      </c>
      <c r="L128" s="273">
        <f t="shared" si="3"/>
        <v>0.0036273148148148146</v>
      </c>
    </row>
    <row r="129" spans="2:12" ht="12.75">
      <c r="B129" s="271">
        <v>128</v>
      </c>
      <c r="C129" s="183">
        <v>859</v>
      </c>
      <c r="D129" s="184" t="s">
        <v>987</v>
      </c>
      <c r="E129" s="185" t="s">
        <v>364</v>
      </c>
      <c r="F129" s="186">
        <v>1991</v>
      </c>
      <c r="G129" s="185" t="s">
        <v>988</v>
      </c>
      <c r="H129" s="187" t="s">
        <v>366</v>
      </c>
      <c r="I129" s="188">
        <v>111</v>
      </c>
      <c r="J129" s="189">
        <v>0.018148148148148146</v>
      </c>
      <c r="K129" s="286">
        <f t="shared" si="2"/>
        <v>11.479591836734697</v>
      </c>
      <c r="L129" s="273">
        <f t="shared" si="3"/>
        <v>0.0036296296296296294</v>
      </c>
    </row>
    <row r="130" spans="2:12" ht="12.75">
      <c r="B130" s="271">
        <v>129</v>
      </c>
      <c r="C130" s="183">
        <v>746</v>
      </c>
      <c r="D130" s="184" t="s">
        <v>753</v>
      </c>
      <c r="E130" s="185" t="s">
        <v>364</v>
      </c>
      <c r="F130" s="186">
        <v>1964</v>
      </c>
      <c r="G130" s="185" t="s">
        <v>754</v>
      </c>
      <c r="H130" s="187" t="s">
        <v>366</v>
      </c>
      <c r="I130" s="188">
        <v>112</v>
      </c>
      <c r="J130" s="189">
        <v>0.01818287037037037</v>
      </c>
      <c r="K130" s="286">
        <f t="shared" si="2"/>
        <v>11.457670273711011</v>
      </c>
      <c r="L130" s="273">
        <f t="shared" si="3"/>
        <v>0.003636574074074074</v>
      </c>
    </row>
    <row r="131" spans="2:12" ht="12.75">
      <c r="B131" s="271">
        <v>130</v>
      </c>
      <c r="C131" s="183">
        <v>160</v>
      </c>
      <c r="D131" s="184" t="s">
        <v>989</v>
      </c>
      <c r="E131" s="185" t="s">
        <v>364</v>
      </c>
      <c r="F131" s="186">
        <v>1978</v>
      </c>
      <c r="G131" s="276" t="s">
        <v>365</v>
      </c>
      <c r="H131" s="187" t="s">
        <v>366</v>
      </c>
      <c r="I131" s="188">
        <v>113</v>
      </c>
      <c r="J131" s="189">
        <v>0.01840277777777778</v>
      </c>
      <c r="K131" s="286">
        <f aca="true" t="shared" si="4" ref="K131:K194">($M$1/J131)/24</f>
        <v>11.320754716981133</v>
      </c>
      <c r="L131" s="273">
        <f aca="true" t="shared" si="5" ref="L131:L194">J131/$M$1</f>
        <v>0.003680555555555556</v>
      </c>
    </row>
    <row r="132" spans="2:12" ht="12.75">
      <c r="B132" s="271">
        <v>131</v>
      </c>
      <c r="C132" s="183">
        <v>126</v>
      </c>
      <c r="D132" s="184" t="s">
        <v>990</v>
      </c>
      <c r="E132" s="185" t="s">
        <v>381</v>
      </c>
      <c r="F132" s="186">
        <v>1979</v>
      </c>
      <c r="G132" s="276" t="s">
        <v>365</v>
      </c>
      <c r="H132" s="187" t="s">
        <v>382</v>
      </c>
      <c r="I132" s="188">
        <v>18</v>
      </c>
      <c r="J132" s="189">
        <v>0.01840277777777778</v>
      </c>
      <c r="K132" s="286">
        <f t="shared" si="4"/>
        <v>11.320754716981133</v>
      </c>
      <c r="L132" s="273">
        <f t="shared" si="5"/>
        <v>0.003680555555555556</v>
      </c>
    </row>
    <row r="133" spans="2:12" ht="12.75">
      <c r="B133" s="271">
        <v>132</v>
      </c>
      <c r="C133" s="183">
        <v>185</v>
      </c>
      <c r="D133" s="184" t="s">
        <v>991</v>
      </c>
      <c r="E133" s="185" t="s">
        <v>381</v>
      </c>
      <c r="F133" s="186">
        <v>1975</v>
      </c>
      <c r="G133" s="185" t="s">
        <v>541</v>
      </c>
      <c r="H133" s="187" t="s">
        <v>382</v>
      </c>
      <c r="I133" s="188">
        <v>19</v>
      </c>
      <c r="J133" s="189">
        <v>0.018414351851851852</v>
      </c>
      <c r="K133" s="286">
        <f t="shared" si="4"/>
        <v>11.313639220615963</v>
      </c>
      <c r="L133" s="273">
        <f t="shared" si="5"/>
        <v>0.00368287037037037</v>
      </c>
    </row>
    <row r="134" spans="2:12" ht="12.75">
      <c r="B134" s="271">
        <v>133</v>
      </c>
      <c r="C134" s="183">
        <v>883</v>
      </c>
      <c r="D134" s="184" t="s">
        <v>992</v>
      </c>
      <c r="E134" s="185" t="s">
        <v>364</v>
      </c>
      <c r="F134" s="186">
        <v>1972</v>
      </c>
      <c r="G134" s="185" t="s">
        <v>47</v>
      </c>
      <c r="H134" s="187" t="s">
        <v>366</v>
      </c>
      <c r="I134" s="188">
        <v>114</v>
      </c>
      <c r="J134" s="189">
        <v>0.018472222222222223</v>
      </c>
      <c r="K134" s="286">
        <f t="shared" si="4"/>
        <v>11.278195488721805</v>
      </c>
      <c r="L134" s="273">
        <f t="shared" si="5"/>
        <v>0.0036944444444444446</v>
      </c>
    </row>
    <row r="135" spans="2:12" ht="12.75">
      <c r="B135" s="271">
        <v>134</v>
      </c>
      <c r="C135" s="183">
        <v>726</v>
      </c>
      <c r="D135" s="184" t="s">
        <v>993</v>
      </c>
      <c r="E135" s="185" t="s">
        <v>381</v>
      </c>
      <c r="F135" s="186">
        <v>1900</v>
      </c>
      <c r="G135" s="185" t="s">
        <v>622</v>
      </c>
      <c r="H135" s="187" t="s">
        <v>382</v>
      </c>
      <c r="I135" s="188">
        <v>20</v>
      </c>
      <c r="J135" s="189">
        <v>0.01849537037037037</v>
      </c>
      <c r="K135" s="286">
        <f t="shared" si="4"/>
        <v>11.264080100125156</v>
      </c>
      <c r="L135" s="273">
        <f t="shared" si="5"/>
        <v>0.0036990740740740742</v>
      </c>
    </row>
    <row r="136" spans="2:12" ht="12.75">
      <c r="B136" s="271">
        <v>135</v>
      </c>
      <c r="C136" s="183">
        <v>137</v>
      </c>
      <c r="D136" s="184" t="s">
        <v>994</v>
      </c>
      <c r="E136" s="185" t="s">
        <v>381</v>
      </c>
      <c r="F136" s="186">
        <v>1959</v>
      </c>
      <c r="G136" s="276" t="s">
        <v>365</v>
      </c>
      <c r="H136" s="187" t="s">
        <v>382</v>
      </c>
      <c r="I136" s="188">
        <v>21</v>
      </c>
      <c r="J136" s="189">
        <v>0.018506944444444444</v>
      </c>
      <c r="K136" s="286">
        <f t="shared" si="4"/>
        <v>11.257035647279551</v>
      </c>
      <c r="L136" s="273">
        <f t="shared" si="5"/>
        <v>0.0037013888888888886</v>
      </c>
    </row>
    <row r="137" spans="2:12" ht="12.75">
      <c r="B137" s="271">
        <v>136</v>
      </c>
      <c r="C137" s="183">
        <v>842</v>
      </c>
      <c r="D137" s="184" t="s">
        <v>995</v>
      </c>
      <c r="E137" s="185" t="s">
        <v>364</v>
      </c>
      <c r="F137" s="186">
        <v>1947</v>
      </c>
      <c r="G137" s="185" t="s">
        <v>906</v>
      </c>
      <c r="H137" s="187" t="s">
        <v>366</v>
      </c>
      <c r="I137" s="188">
        <v>115</v>
      </c>
      <c r="J137" s="189">
        <v>0.018506944444444444</v>
      </c>
      <c r="K137" s="286">
        <f t="shared" si="4"/>
        <v>11.257035647279551</v>
      </c>
      <c r="L137" s="273">
        <f t="shared" si="5"/>
        <v>0.0037013888888888886</v>
      </c>
    </row>
    <row r="138" spans="2:12" ht="12.75">
      <c r="B138" s="271">
        <v>137</v>
      </c>
      <c r="C138" s="183">
        <v>191</v>
      </c>
      <c r="D138" s="184" t="s">
        <v>996</v>
      </c>
      <c r="E138" s="185" t="s">
        <v>381</v>
      </c>
      <c r="F138" s="186">
        <v>1968</v>
      </c>
      <c r="G138" s="185" t="s">
        <v>506</v>
      </c>
      <c r="H138" s="187" t="s">
        <v>382</v>
      </c>
      <c r="I138" s="188">
        <v>22</v>
      </c>
      <c r="J138" s="189">
        <v>0.01855324074074074</v>
      </c>
      <c r="K138" s="286">
        <f t="shared" si="4"/>
        <v>11.22894572676232</v>
      </c>
      <c r="L138" s="273">
        <f t="shared" si="5"/>
        <v>0.0037106481481481482</v>
      </c>
    </row>
    <row r="139" spans="2:12" ht="12.75">
      <c r="B139" s="271">
        <v>138</v>
      </c>
      <c r="C139" s="183">
        <v>773</v>
      </c>
      <c r="D139" s="184" t="s">
        <v>997</v>
      </c>
      <c r="E139" s="185" t="s">
        <v>364</v>
      </c>
      <c r="F139" s="186">
        <v>1953</v>
      </c>
      <c r="G139" s="185" t="s">
        <v>673</v>
      </c>
      <c r="H139" s="187" t="s">
        <v>366</v>
      </c>
      <c r="I139" s="188">
        <v>116</v>
      </c>
      <c r="J139" s="189">
        <v>0.01857638888888889</v>
      </c>
      <c r="K139" s="286">
        <f t="shared" si="4"/>
        <v>11.214953271028037</v>
      </c>
      <c r="L139" s="273">
        <f t="shared" si="5"/>
        <v>0.003715277777777778</v>
      </c>
    </row>
    <row r="140" spans="2:12" ht="12.75">
      <c r="B140" s="271">
        <v>139</v>
      </c>
      <c r="C140" s="183">
        <v>763</v>
      </c>
      <c r="D140" s="184" t="s">
        <v>998</v>
      </c>
      <c r="E140" s="185" t="s">
        <v>381</v>
      </c>
      <c r="F140" s="186">
        <v>1962</v>
      </c>
      <c r="G140" s="185" t="s">
        <v>599</v>
      </c>
      <c r="H140" s="187" t="s">
        <v>382</v>
      </c>
      <c r="I140" s="188">
        <v>23</v>
      </c>
      <c r="J140" s="189">
        <v>0.018622685185185183</v>
      </c>
      <c r="K140" s="286">
        <f t="shared" si="4"/>
        <v>11.187072715972654</v>
      </c>
      <c r="L140" s="273">
        <f t="shared" si="5"/>
        <v>0.0037245370370370366</v>
      </c>
    </row>
    <row r="141" spans="2:12" ht="12.75">
      <c r="B141" s="271">
        <v>140</v>
      </c>
      <c r="C141" s="183">
        <v>727</v>
      </c>
      <c r="D141" s="184" t="s">
        <v>999</v>
      </c>
      <c r="E141" s="185" t="s">
        <v>364</v>
      </c>
      <c r="F141" s="186">
        <v>1900</v>
      </c>
      <c r="G141" s="185" t="s">
        <v>622</v>
      </c>
      <c r="H141" s="187" t="s">
        <v>366</v>
      </c>
      <c r="I141" s="188">
        <v>117</v>
      </c>
      <c r="J141" s="189">
        <v>0.018703703703703705</v>
      </c>
      <c r="K141" s="286">
        <f t="shared" si="4"/>
        <v>11.138613861386139</v>
      </c>
      <c r="L141" s="273">
        <f t="shared" si="5"/>
        <v>0.003740740740740741</v>
      </c>
    </row>
    <row r="142" spans="2:12" ht="12.75">
      <c r="B142" s="271">
        <v>141</v>
      </c>
      <c r="C142" s="183">
        <v>824</v>
      </c>
      <c r="D142" s="184" t="s">
        <v>1000</v>
      </c>
      <c r="E142" s="185" t="s">
        <v>364</v>
      </c>
      <c r="F142" s="186">
        <v>1936</v>
      </c>
      <c r="G142" s="185" t="s">
        <v>1001</v>
      </c>
      <c r="H142" s="187" t="s">
        <v>366</v>
      </c>
      <c r="I142" s="188">
        <v>118</v>
      </c>
      <c r="J142" s="189">
        <v>0.01871527777777778</v>
      </c>
      <c r="K142" s="286">
        <f t="shared" si="4"/>
        <v>11.131725417439704</v>
      </c>
      <c r="L142" s="273">
        <f t="shared" si="5"/>
        <v>0.003743055555555556</v>
      </c>
    </row>
    <row r="143" spans="2:12" ht="12.75">
      <c r="B143" s="271">
        <v>142</v>
      </c>
      <c r="C143" s="183">
        <v>865</v>
      </c>
      <c r="D143" s="184" t="s">
        <v>1002</v>
      </c>
      <c r="E143" s="185" t="s">
        <v>364</v>
      </c>
      <c r="F143" s="186">
        <v>1980</v>
      </c>
      <c r="G143" s="185" t="s">
        <v>47</v>
      </c>
      <c r="H143" s="187" t="s">
        <v>366</v>
      </c>
      <c r="I143" s="188">
        <v>119</v>
      </c>
      <c r="J143" s="189">
        <v>0.018738425925925926</v>
      </c>
      <c r="K143" s="286">
        <f t="shared" si="4"/>
        <v>11.11797405806053</v>
      </c>
      <c r="L143" s="273">
        <f t="shared" si="5"/>
        <v>0.003747685185185185</v>
      </c>
    </row>
    <row r="144" spans="2:12" ht="12.75">
      <c r="B144" s="271">
        <v>143</v>
      </c>
      <c r="C144" s="183">
        <v>794</v>
      </c>
      <c r="D144" s="184" t="s">
        <v>1003</v>
      </c>
      <c r="E144" s="185" t="s">
        <v>381</v>
      </c>
      <c r="F144" s="186">
        <v>1992</v>
      </c>
      <c r="G144" s="185" t="s">
        <v>591</v>
      </c>
      <c r="H144" s="187" t="s">
        <v>382</v>
      </c>
      <c r="I144" s="188">
        <v>24</v>
      </c>
      <c r="J144" s="189">
        <v>0.018865740740740742</v>
      </c>
      <c r="K144" s="286">
        <f t="shared" si="4"/>
        <v>11.042944785276072</v>
      </c>
      <c r="L144" s="273">
        <f t="shared" si="5"/>
        <v>0.0037731481481481483</v>
      </c>
    </row>
    <row r="145" spans="2:12" ht="12.75">
      <c r="B145" s="271">
        <v>144</v>
      </c>
      <c r="C145" s="183">
        <v>758</v>
      </c>
      <c r="D145" s="184" t="s">
        <v>1004</v>
      </c>
      <c r="E145" s="185" t="s">
        <v>381</v>
      </c>
      <c r="F145" s="186">
        <v>1968</v>
      </c>
      <c r="G145" s="185" t="s">
        <v>772</v>
      </c>
      <c r="H145" s="187" t="s">
        <v>382</v>
      </c>
      <c r="I145" s="188">
        <v>25</v>
      </c>
      <c r="J145" s="189">
        <v>0.01898148148148148</v>
      </c>
      <c r="K145" s="286">
        <f t="shared" si="4"/>
        <v>10.975609756097562</v>
      </c>
      <c r="L145" s="273">
        <f t="shared" si="5"/>
        <v>0.0037962962962962963</v>
      </c>
    </row>
    <row r="146" spans="2:12" ht="12.75">
      <c r="B146" s="271">
        <v>145</v>
      </c>
      <c r="C146" s="183">
        <v>743</v>
      </c>
      <c r="D146" s="184" t="s">
        <v>1005</v>
      </c>
      <c r="E146" s="185" t="s">
        <v>381</v>
      </c>
      <c r="F146" s="186">
        <v>1978</v>
      </c>
      <c r="G146" s="185" t="s">
        <v>1006</v>
      </c>
      <c r="H146" s="187" t="s">
        <v>382</v>
      </c>
      <c r="I146" s="188">
        <v>26</v>
      </c>
      <c r="J146" s="189">
        <v>0.01900462962962963</v>
      </c>
      <c r="K146" s="286">
        <f t="shared" si="4"/>
        <v>10.962241169305722</v>
      </c>
      <c r="L146" s="273">
        <f t="shared" si="5"/>
        <v>0.0038009259259259263</v>
      </c>
    </row>
    <row r="147" spans="2:12" ht="12.75">
      <c r="B147" s="271">
        <v>146</v>
      </c>
      <c r="C147" s="183">
        <v>742</v>
      </c>
      <c r="D147" s="184" t="s">
        <v>1007</v>
      </c>
      <c r="E147" s="185" t="s">
        <v>364</v>
      </c>
      <c r="F147" s="186">
        <v>1976</v>
      </c>
      <c r="G147" s="185" t="s">
        <v>1006</v>
      </c>
      <c r="H147" s="187" t="s">
        <v>366</v>
      </c>
      <c r="I147" s="188">
        <v>120</v>
      </c>
      <c r="J147" s="189">
        <v>0.019016203703703705</v>
      </c>
      <c r="K147" s="286">
        <f t="shared" si="4"/>
        <v>10.95556908094948</v>
      </c>
      <c r="L147" s="273">
        <f t="shared" si="5"/>
        <v>0.003803240740740741</v>
      </c>
    </row>
    <row r="148" spans="2:12" ht="12.75">
      <c r="B148" s="271">
        <v>147</v>
      </c>
      <c r="C148" s="183">
        <v>798</v>
      </c>
      <c r="D148" s="184" t="s">
        <v>1008</v>
      </c>
      <c r="E148" s="185" t="s">
        <v>381</v>
      </c>
      <c r="F148" s="186">
        <v>1950</v>
      </c>
      <c r="G148" s="185" t="s">
        <v>591</v>
      </c>
      <c r="H148" s="187" t="s">
        <v>382</v>
      </c>
      <c r="I148" s="188">
        <v>27</v>
      </c>
      <c r="J148" s="189">
        <v>0.019039351851851852</v>
      </c>
      <c r="K148" s="286">
        <f t="shared" si="4"/>
        <v>10.942249240121582</v>
      </c>
      <c r="L148" s="273">
        <f t="shared" si="5"/>
        <v>0.0038078703703703703</v>
      </c>
    </row>
    <row r="149" spans="2:12" ht="12.75">
      <c r="B149" s="271">
        <v>148</v>
      </c>
      <c r="C149" s="183">
        <v>850</v>
      </c>
      <c r="D149" s="184" t="s">
        <v>1009</v>
      </c>
      <c r="E149" s="185" t="s">
        <v>364</v>
      </c>
      <c r="F149" s="186">
        <v>1976</v>
      </c>
      <c r="G149" s="185" t="s">
        <v>47</v>
      </c>
      <c r="H149" s="187" t="s">
        <v>366</v>
      </c>
      <c r="I149" s="188">
        <v>121</v>
      </c>
      <c r="J149" s="189">
        <v>0.019189814814814816</v>
      </c>
      <c r="K149" s="286">
        <f t="shared" si="4"/>
        <v>10.85645355850422</v>
      </c>
      <c r="L149" s="273">
        <f t="shared" si="5"/>
        <v>0.003837962962962963</v>
      </c>
    </row>
    <row r="150" spans="2:12" ht="12.75">
      <c r="B150" s="271">
        <v>149</v>
      </c>
      <c r="C150" s="183">
        <v>728</v>
      </c>
      <c r="D150" s="184" t="s">
        <v>1010</v>
      </c>
      <c r="E150" s="185" t="s">
        <v>364</v>
      </c>
      <c r="F150" s="186">
        <v>1900</v>
      </c>
      <c r="G150" s="185" t="s">
        <v>1011</v>
      </c>
      <c r="H150" s="187" t="s">
        <v>366</v>
      </c>
      <c r="I150" s="188">
        <v>122</v>
      </c>
      <c r="J150" s="189">
        <v>0.01925925925925926</v>
      </c>
      <c r="K150" s="286">
        <f t="shared" si="4"/>
        <v>10.817307692307692</v>
      </c>
      <c r="L150" s="273">
        <f t="shared" si="5"/>
        <v>0.003851851851851852</v>
      </c>
    </row>
    <row r="151" spans="2:12" ht="12.75">
      <c r="B151" s="271">
        <v>150</v>
      </c>
      <c r="C151" s="183">
        <v>762</v>
      </c>
      <c r="D151" s="184" t="s">
        <v>1012</v>
      </c>
      <c r="E151" s="185" t="s">
        <v>381</v>
      </c>
      <c r="F151" s="186">
        <v>1981</v>
      </c>
      <c r="G151" s="185" t="s">
        <v>521</v>
      </c>
      <c r="H151" s="187" t="s">
        <v>382</v>
      </c>
      <c r="I151" s="188">
        <v>28</v>
      </c>
      <c r="J151" s="189">
        <v>0.019305555555555555</v>
      </c>
      <c r="K151" s="286">
        <f t="shared" si="4"/>
        <v>10.79136690647482</v>
      </c>
      <c r="L151" s="273">
        <f t="shared" si="5"/>
        <v>0.003861111111111111</v>
      </c>
    </row>
    <row r="152" spans="2:12" ht="12.75">
      <c r="B152" s="271">
        <v>151</v>
      </c>
      <c r="C152" s="183">
        <v>190</v>
      </c>
      <c r="D152" s="184" t="s">
        <v>1013</v>
      </c>
      <c r="E152" s="185" t="s">
        <v>364</v>
      </c>
      <c r="F152" s="186">
        <v>1950</v>
      </c>
      <c r="G152" s="185" t="s">
        <v>506</v>
      </c>
      <c r="H152" s="187" t="s">
        <v>366</v>
      </c>
      <c r="I152" s="188">
        <v>123</v>
      </c>
      <c r="J152" s="189">
        <v>0.01931712962962963</v>
      </c>
      <c r="K152" s="286">
        <f t="shared" si="4"/>
        <v>10.784901138406232</v>
      </c>
      <c r="L152" s="273">
        <f t="shared" si="5"/>
        <v>0.0038634259259259255</v>
      </c>
    </row>
    <row r="153" spans="2:12" ht="12.75">
      <c r="B153" s="271">
        <v>152</v>
      </c>
      <c r="C153" s="183">
        <v>766</v>
      </c>
      <c r="D153" s="184" t="s">
        <v>1014</v>
      </c>
      <c r="E153" s="185" t="s">
        <v>381</v>
      </c>
      <c r="F153" s="186">
        <v>1979</v>
      </c>
      <c r="G153" s="185" t="s">
        <v>551</v>
      </c>
      <c r="H153" s="187" t="s">
        <v>382</v>
      </c>
      <c r="I153" s="188">
        <v>29</v>
      </c>
      <c r="J153" s="189">
        <v>0.019328703703703702</v>
      </c>
      <c r="K153" s="286">
        <f t="shared" si="4"/>
        <v>10.778443113772456</v>
      </c>
      <c r="L153" s="273">
        <f t="shared" si="5"/>
        <v>0.0038657407407407403</v>
      </c>
    </row>
    <row r="154" spans="2:12" ht="12.75">
      <c r="B154" s="271">
        <v>153</v>
      </c>
      <c r="C154" s="183">
        <v>768</v>
      </c>
      <c r="D154" s="184" t="s">
        <v>1015</v>
      </c>
      <c r="E154" s="185" t="s">
        <v>364</v>
      </c>
      <c r="F154" s="186">
        <v>1971</v>
      </c>
      <c r="G154" s="185" t="s">
        <v>47</v>
      </c>
      <c r="H154" s="187" t="s">
        <v>366</v>
      </c>
      <c r="I154" s="188">
        <v>124</v>
      </c>
      <c r="J154" s="189">
        <v>0.019328703703703702</v>
      </c>
      <c r="K154" s="286">
        <f t="shared" si="4"/>
        <v>10.778443113772456</v>
      </c>
      <c r="L154" s="273">
        <f t="shared" si="5"/>
        <v>0.0038657407407407403</v>
      </c>
    </row>
    <row r="155" spans="2:12" ht="12.75">
      <c r="B155" s="271">
        <v>154</v>
      </c>
      <c r="C155" s="183">
        <v>803</v>
      </c>
      <c r="D155" s="184" t="s">
        <v>1016</v>
      </c>
      <c r="E155" s="185" t="s">
        <v>381</v>
      </c>
      <c r="F155" s="186">
        <v>1976</v>
      </c>
      <c r="G155" s="185" t="s">
        <v>723</v>
      </c>
      <c r="H155" s="187" t="s">
        <v>382</v>
      </c>
      <c r="I155" s="188">
        <v>30</v>
      </c>
      <c r="J155" s="189">
        <v>0.019351851851851853</v>
      </c>
      <c r="K155" s="286">
        <f t="shared" si="4"/>
        <v>10.76555023923445</v>
      </c>
      <c r="L155" s="273">
        <f t="shared" si="5"/>
        <v>0.0038703703703703704</v>
      </c>
    </row>
    <row r="156" spans="2:12" ht="12.75">
      <c r="B156" s="271">
        <v>155</v>
      </c>
      <c r="C156" s="183">
        <v>822</v>
      </c>
      <c r="D156" s="184" t="s">
        <v>1017</v>
      </c>
      <c r="E156" s="185" t="s">
        <v>381</v>
      </c>
      <c r="F156" s="186">
        <v>1983</v>
      </c>
      <c r="G156" s="185" t="s">
        <v>517</v>
      </c>
      <c r="H156" s="187" t="s">
        <v>382</v>
      </c>
      <c r="I156" s="188">
        <v>31</v>
      </c>
      <c r="J156" s="189">
        <v>0.019386574074074073</v>
      </c>
      <c r="K156" s="286">
        <f t="shared" si="4"/>
        <v>10.746268656716419</v>
      </c>
      <c r="L156" s="273">
        <f t="shared" si="5"/>
        <v>0.0038773148148148148</v>
      </c>
    </row>
    <row r="157" spans="2:12" ht="12.75">
      <c r="B157" s="271">
        <v>156</v>
      </c>
      <c r="C157" s="183">
        <v>787</v>
      </c>
      <c r="D157" s="184" t="s">
        <v>1018</v>
      </c>
      <c r="E157" s="185" t="s">
        <v>364</v>
      </c>
      <c r="F157" s="186">
        <v>2000</v>
      </c>
      <c r="G157" s="185" t="s">
        <v>533</v>
      </c>
      <c r="H157" s="187" t="s">
        <v>366</v>
      </c>
      <c r="I157" s="188">
        <v>125</v>
      </c>
      <c r="J157" s="189">
        <v>0.019398148148148147</v>
      </c>
      <c r="K157" s="286">
        <f t="shared" si="4"/>
        <v>10.73985680190931</v>
      </c>
      <c r="L157" s="273">
        <f t="shared" si="5"/>
        <v>0.0038796296296296296</v>
      </c>
    </row>
    <row r="158" spans="2:12" ht="12.75">
      <c r="B158" s="271">
        <v>157</v>
      </c>
      <c r="C158" s="183">
        <v>799</v>
      </c>
      <c r="D158" s="184" t="s">
        <v>1019</v>
      </c>
      <c r="E158" s="185" t="s">
        <v>381</v>
      </c>
      <c r="F158" s="186">
        <v>1978</v>
      </c>
      <c r="G158" s="185" t="s">
        <v>47</v>
      </c>
      <c r="H158" s="187" t="s">
        <v>382</v>
      </c>
      <c r="I158" s="188">
        <v>32</v>
      </c>
      <c r="J158" s="189">
        <v>0.01943287037037037</v>
      </c>
      <c r="K158" s="286">
        <f t="shared" si="4"/>
        <v>10.720667063728408</v>
      </c>
      <c r="L158" s="273">
        <f t="shared" si="5"/>
        <v>0.0038865740740740744</v>
      </c>
    </row>
    <row r="159" spans="2:12" ht="12.75">
      <c r="B159" s="271">
        <v>158</v>
      </c>
      <c r="C159" s="183">
        <v>776</v>
      </c>
      <c r="D159" s="184" t="s">
        <v>1020</v>
      </c>
      <c r="E159" s="185" t="s">
        <v>364</v>
      </c>
      <c r="F159" s="186">
        <v>1956</v>
      </c>
      <c r="G159" s="185" t="s">
        <v>1021</v>
      </c>
      <c r="H159" s="187" t="s">
        <v>366</v>
      </c>
      <c r="I159" s="188">
        <v>126</v>
      </c>
      <c r="J159" s="189">
        <v>0.019444444444444445</v>
      </c>
      <c r="K159" s="286">
        <f t="shared" si="4"/>
        <v>10.714285714285714</v>
      </c>
      <c r="L159" s="273">
        <f t="shared" si="5"/>
        <v>0.0038888888888888888</v>
      </c>
    </row>
    <row r="160" spans="2:12" ht="12.75">
      <c r="B160" s="271">
        <v>159</v>
      </c>
      <c r="C160" s="183">
        <v>133</v>
      </c>
      <c r="D160" s="184" t="s">
        <v>403</v>
      </c>
      <c r="E160" s="185" t="s">
        <v>381</v>
      </c>
      <c r="F160" s="186">
        <v>1953</v>
      </c>
      <c r="G160" s="276" t="s">
        <v>365</v>
      </c>
      <c r="H160" s="187" t="s">
        <v>382</v>
      </c>
      <c r="I160" s="188">
        <v>33</v>
      </c>
      <c r="J160" s="189">
        <v>0.019467592592592595</v>
      </c>
      <c r="K160" s="286">
        <f t="shared" si="4"/>
        <v>10.701545778834719</v>
      </c>
      <c r="L160" s="273">
        <f t="shared" si="5"/>
        <v>0.0038935185185185192</v>
      </c>
    </row>
    <row r="161" spans="2:12" ht="12.75">
      <c r="B161" s="271">
        <v>160</v>
      </c>
      <c r="C161" s="183">
        <v>162</v>
      </c>
      <c r="D161" s="184" t="s">
        <v>1022</v>
      </c>
      <c r="E161" s="185" t="s">
        <v>364</v>
      </c>
      <c r="F161" s="186">
        <v>1962</v>
      </c>
      <c r="G161" s="276" t="s">
        <v>365</v>
      </c>
      <c r="H161" s="187" t="s">
        <v>366</v>
      </c>
      <c r="I161" s="188">
        <v>127</v>
      </c>
      <c r="J161" s="189">
        <v>0.019502314814814816</v>
      </c>
      <c r="K161" s="286">
        <f t="shared" si="4"/>
        <v>10.682492581602373</v>
      </c>
      <c r="L161" s="273">
        <f t="shared" si="5"/>
        <v>0.003900462962962963</v>
      </c>
    </row>
    <row r="162" spans="2:12" ht="12.75">
      <c r="B162" s="271">
        <v>161</v>
      </c>
      <c r="C162" s="183">
        <v>732</v>
      </c>
      <c r="D162" s="184" t="s">
        <v>1023</v>
      </c>
      <c r="E162" s="185" t="s">
        <v>381</v>
      </c>
      <c r="F162" s="186">
        <v>1900</v>
      </c>
      <c r="G162" s="185" t="s">
        <v>47</v>
      </c>
      <c r="H162" s="187" t="s">
        <v>382</v>
      </c>
      <c r="I162" s="188">
        <v>34</v>
      </c>
      <c r="J162" s="189">
        <v>0.019537037037037037</v>
      </c>
      <c r="K162" s="286">
        <f t="shared" si="4"/>
        <v>10.663507109004739</v>
      </c>
      <c r="L162" s="273">
        <f t="shared" si="5"/>
        <v>0.003907407407407407</v>
      </c>
    </row>
    <row r="163" spans="2:12" ht="12.75">
      <c r="B163" s="271">
        <v>162</v>
      </c>
      <c r="C163" s="183">
        <v>744</v>
      </c>
      <c r="D163" s="184" t="s">
        <v>405</v>
      </c>
      <c r="E163" s="185" t="s">
        <v>364</v>
      </c>
      <c r="F163" s="186">
        <v>1949</v>
      </c>
      <c r="G163" s="276" t="s">
        <v>365</v>
      </c>
      <c r="H163" s="187" t="s">
        <v>366</v>
      </c>
      <c r="I163" s="188">
        <v>128</v>
      </c>
      <c r="J163" s="189">
        <v>0.019537037037037037</v>
      </c>
      <c r="K163" s="286">
        <f t="shared" si="4"/>
        <v>10.663507109004739</v>
      </c>
      <c r="L163" s="273">
        <f t="shared" si="5"/>
        <v>0.003907407407407407</v>
      </c>
    </row>
    <row r="164" spans="2:12" ht="12.75">
      <c r="B164" s="271">
        <v>163</v>
      </c>
      <c r="C164" s="183">
        <v>856</v>
      </c>
      <c r="D164" s="184" t="s">
        <v>1024</v>
      </c>
      <c r="E164" s="185" t="s">
        <v>381</v>
      </c>
      <c r="F164" s="186">
        <v>1991</v>
      </c>
      <c r="G164" s="185" t="s">
        <v>47</v>
      </c>
      <c r="H164" s="187" t="s">
        <v>382</v>
      </c>
      <c r="I164" s="188">
        <v>35</v>
      </c>
      <c r="J164" s="189">
        <v>0.019710648148148147</v>
      </c>
      <c r="K164" s="286">
        <f t="shared" si="4"/>
        <v>10.569583088667057</v>
      </c>
      <c r="L164" s="273">
        <f t="shared" si="5"/>
        <v>0.00394212962962963</v>
      </c>
    </row>
    <row r="165" spans="2:12" ht="12.75">
      <c r="B165" s="271">
        <v>164</v>
      </c>
      <c r="C165" s="183">
        <v>733</v>
      </c>
      <c r="D165" s="184" t="s">
        <v>1025</v>
      </c>
      <c r="E165" s="185" t="s">
        <v>381</v>
      </c>
      <c r="F165" s="186">
        <v>1967</v>
      </c>
      <c r="G165" s="185" t="s">
        <v>648</v>
      </c>
      <c r="H165" s="187" t="s">
        <v>382</v>
      </c>
      <c r="I165" s="188">
        <v>36</v>
      </c>
      <c r="J165" s="189">
        <v>0.01974537037037037</v>
      </c>
      <c r="K165" s="286">
        <f t="shared" si="4"/>
        <v>10.550996483001173</v>
      </c>
      <c r="L165" s="273">
        <f t="shared" si="5"/>
        <v>0.0039490740740740745</v>
      </c>
    </row>
    <row r="166" spans="2:12" ht="12.75">
      <c r="B166" s="271">
        <v>165</v>
      </c>
      <c r="C166" s="183">
        <v>180</v>
      </c>
      <c r="D166" s="184" t="s">
        <v>1026</v>
      </c>
      <c r="E166" s="185" t="s">
        <v>381</v>
      </c>
      <c r="F166" s="186">
        <v>1978</v>
      </c>
      <c r="G166" s="276" t="s">
        <v>365</v>
      </c>
      <c r="H166" s="187" t="s">
        <v>382</v>
      </c>
      <c r="I166" s="188">
        <v>37</v>
      </c>
      <c r="J166" s="189">
        <v>0.019791666666666666</v>
      </c>
      <c r="K166" s="286">
        <f t="shared" si="4"/>
        <v>10.526315789473685</v>
      </c>
      <c r="L166" s="273">
        <f t="shared" si="5"/>
        <v>0.003958333333333333</v>
      </c>
    </row>
    <row r="167" spans="2:12" ht="12.75">
      <c r="B167" s="271">
        <v>166</v>
      </c>
      <c r="C167" s="183">
        <v>802</v>
      </c>
      <c r="D167" s="184" t="s">
        <v>1027</v>
      </c>
      <c r="E167" s="185" t="s">
        <v>364</v>
      </c>
      <c r="F167" s="186">
        <v>1969</v>
      </c>
      <c r="G167" s="185" t="s">
        <v>723</v>
      </c>
      <c r="H167" s="187" t="s">
        <v>366</v>
      </c>
      <c r="I167" s="188">
        <v>129</v>
      </c>
      <c r="J167" s="189">
        <v>0.019814814814814816</v>
      </c>
      <c r="K167" s="286">
        <f t="shared" si="4"/>
        <v>10.514018691588785</v>
      </c>
      <c r="L167" s="273">
        <f t="shared" si="5"/>
        <v>0.003962962962962963</v>
      </c>
    </row>
    <row r="168" spans="2:12" ht="12.75">
      <c r="B168" s="271">
        <v>167</v>
      </c>
      <c r="C168" s="183">
        <v>785</v>
      </c>
      <c r="D168" s="184" t="s">
        <v>1028</v>
      </c>
      <c r="E168" s="185" t="s">
        <v>381</v>
      </c>
      <c r="F168" s="186">
        <v>1982</v>
      </c>
      <c r="G168" s="185" t="s">
        <v>654</v>
      </c>
      <c r="H168" s="187" t="s">
        <v>382</v>
      </c>
      <c r="I168" s="188">
        <v>38</v>
      </c>
      <c r="J168" s="189">
        <v>0.019814814814814816</v>
      </c>
      <c r="K168" s="286">
        <f t="shared" si="4"/>
        <v>10.514018691588785</v>
      </c>
      <c r="L168" s="273">
        <f t="shared" si="5"/>
        <v>0.003962962962962963</v>
      </c>
    </row>
    <row r="169" spans="2:12" ht="12.75">
      <c r="B169" s="271">
        <v>168</v>
      </c>
      <c r="C169" s="183">
        <v>125</v>
      </c>
      <c r="D169" s="184" t="s">
        <v>395</v>
      </c>
      <c r="E169" s="185" t="s">
        <v>381</v>
      </c>
      <c r="F169" s="186">
        <v>2002</v>
      </c>
      <c r="G169" s="276" t="s">
        <v>365</v>
      </c>
      <c r="H169" s="187" t="s">
        <v>382</v>
      </c>
      <c r="I169" s="188">
        <v>39</v>
      </c>
      <c r="J169" s="189">
        <v>0.019849537037037037</v>
      </c>
      <c r="K169" s="286">
        <f t="shared" si="4"/>
        <v>10.495626822157435</v>
      </c>
      <c r="L169" s="273">
        <f t="shared" si="5"/>
        <v>0.003969907407407407</v>
      </c>
    </row>
    <row r="170" spans="2:12" ht="12.75">
      <c r="B170" s="271">
        <v>169</v>
      </c>
      <c r="C170" s="183">
        <v>130</v>
      </c>
      <c r="D170" s="184" t="s">
        <v>1029</v>
      </c>
      <c r="E170" s="185" t="s">
        <v>381</v>
      </c>
      <c r="F170" s="186">
        <v>1971</v>
      </c>
      <c r="G170" s="276" t="s">
        <v>365</v>
      </c>
      <c r="H170" s="187" t="s">
        <v>382</v>
      </c>
      <c r="I170" s="188">
        <v>40</v>
      </c>
      <c r="J170" s="189">
        <v>0.01986111111111111</v>
      </c>
      <c r="K170" s="286">
        <f t="shared" si="4"/>
        <v>10.48951048951049</v>
      </c>
      <c r="L170" s="273">
        <f t="shared" si="5"/>
        <v>0.0039722222222222225</v>
      </c>
    </row>
    <row r="171" spans="2:12" ht="12.75">
      <c r="B171" s="271">
        <v>170</v>
      </c>
      <c r="C171" s="183">
        <v>730</v>
      </c>
      <c r="D171" s="184" t="s">
        <v>1030</v>
      </c>
      <c r="E171" s="185" t="s">
        <v>381</v>
      </c>
      <c r="F171" s="186">
        <v>1900</v>
      </c>
      <c r="G171" s="185" t="s">
        <v>551</v>
      </c>
      <c r="H171" s="187" t="s">
        <v>382</v>
      </c>
      <c r="I171" s="188">
        <v>41</v>
      </c>
      <c r="J171" s="189">
        <v>0.019872685185185184</v>
      </c>
      <c r="K171" s="286">
        <f t="shared" si="4"/>
        <v>10.483401281304602</v>
      </c>
      <c r="L171" s="273">
        <f t="shared" si="5"/>
        <v>0.003974537037037037</v>
      </c>
    </row>
    <row r="172" spans="2:12" ht="12.75">
      <c r="B172" s="271">
        <v>171</v>
      </c>
      <c r="C172" s="183">
        <v>132</v>
      </c>
      <c r="D172" s="184" t="s">
        <v>1031</v>
      </c>
      <c r="E172" s="185" t="s">
        <v>381</v>
      </c>
      <c r="F172" s="186">
        <v>1979</v>
      </c>
      <c r="G172" s="276" t="s">
        <v>365</v>
      </c>
      <c r="H172" s="187" t="s">
        <v>382</v>
      </c>
      <c r="I172" s="188">
        <v>42</v>
      </c>
      <c r="J172" s="189">
        <v>0.019884259259259258</v>
      </c>
      <c r="K172" s="286">
        <f t="shared" si="4"/>
        <v>10.477299185098953</v>
      </c>
      <c r="L172" s="273">
        <f t="shared" si="5"/>
        <v>0.003976851851851851</v>
      </c>
    </row>
    <row r="173" spans="2:12" ht="12.75">
      <c r="B173" s="271">
        <v>172</v>
      </c>
      <c r="C173" s="183">
        <v>806</v>
      </c>
      <c r="D173" s="184" t="s">
        <v>1032</v>
      </c>
      <c r="E173" s="185" t="s">
        <v>381</v>
      </c>
      <c r="F173" s="186">
        <v>1978</v>
      </c>
      <c r="G173" s="185" t="s">
        <v>723</v>
      </c>
      <c r="H173" s="187" t="s">
        <v>382</v>
      </c>
      <c r="I173" s="188">
        <v>43</v>
      </c>
      <c r="J173" s="189">
        <v>0.01996527777777778</v>
      </c>
      <c r="K173" s="286">
        <f t="shared" si="4"/>
        <v>10.43478260869565</v>
      </c>
      <c r="L173" s="273">
        <f t="shared" si="5"/>
        <v>0.003993055555555556</v>
      </c>
    </row>
    <row r="174" spans="2:12" ht="12.75">
      <c r="B174" s="271">
        <v>173</v>
      </c>
      <c r="C174" s="183">
        <v>800</v>
      </c>
      <c r="D174" s="184" t="s">
        <v>1033</v>
      </c>
      <c r="E174" s="185" t="s">
        <v>364</v>
      </c>
      <c r="F174" s="186">
        <v>1959</v>
      </c>
      <c r="G174" s="185" t="s">
        <v>1034</v>
      </c>
      <c r="H174" s="187" t="s">
        <v>366</v>
      </c>
      <c r="I174" s="188">
        <v>130</v>
      </c>
      <c r="J174" s="189">
        <v>0.019976851851851853</v>
      </c>
      <c r="K174" s="286">
        <f t="shared" si="4"/>
        <v>10.428736964078794</v>
      </c>
      <c r="L174" s="273">
        <f t="shared" si="5"/>
        <v>0.0039953703703703705</v>
      </c>
    </row>
    <row r="175" spans="2:12" ht="12.75">
      <c r="B175" s="271">
        <v>174</v>
      </c>
      <c r="C175" s="183">
        <v>854</v>
      </c>
      <c r="D175" s="184" t="s">
        <v>1035</v>
      </c>
      <c r="E175" s="185" t="s">
        <v>381</v>
      </c>
      <c r="F175" s="186">
        <v>1962</v>
      </c>
      <c r="G175" s="185" t="s">
        <v>923</v>
      </c>
      <c r="H175" s="187" t="s">
        <v>382</v>
      </c>
      <c r="I175" s="188">
        <v>44</v>
      </c>
      <c r="J175" s="189">
        <v>0.019988425925925927</v>
      </c>
      <c r="K175" s="286">
        <f t="shared" si="4"/>
        <v>10.422698320787491</v>
      </c>
      <c r="L175" s="273">
        <f t="shared" si="5"/>
        <v>0.003997685185185186</v>
      </c>
    </row>
    <row r="176" spans="2:12" ht="12.75">
      <c r="B176" s="271">
        <v>175</v>
      </c>
      <c r="C176" s="183">
        <v>853</v>
      </c>
      <c r="D176" s="184" t="s">
        <v>1036</v>
      </c>
      <c r="E176" s="185" t="s">
        <v>364</v>
      </c>
      <c r="F176" s="186">
        <v>1961</v>
      </c>
      <c r="G176" s="185" t="s">
        <v>923</v>
      </c>
      <c r="H176" s="187" t="s">
        <v>366</v>
      </c>
      <c r="I176" s="188">
        <v>131</v>
      </c>
      <c r="J176" s="189">
        <v>0.019988425925925927</v>
      </c>
      <c r="K176" s="286">
        <f t="shared" si="4"/>
        <v>10.422698320787491</v>
      </c>
      <c r="L176" s="273">
        <f t="shared" si="5"/>
        <v>0.003997685185185186</v>
      </c>
    </row>
    <row r="177" spans="2:12" ht="12.75">
      <c r="B177" s="271">
        <v>176</v>
      </c>
      <c r="C177" s="183">
        <v>724</v>
      </c>
      <c r="D177" s="184" t="s">
        <v>1037</v>
      </c>
      <c r="E177" s="185" t="s">
        <v>381</v>
      </c>
      <c r="F177" s="186">
        <v>1900</v>
      </c>
      <c r="G177" s="185" t="s">
        <v>512</v>
      </c>
      <c r="H177" s="187" t="s">
        <v>382</v>
      </c>
      <c r="I177" s="188">
        <v>45</v>
      </c>
      <c r="J177" s="189">
        <v>0.02003472222222222</v>
      </c>
      <c r="K177" s="286">
        <f t="shared" si="4"/>
        <v>10.398613518197575</v>
      </c>
      <c r="L177" s="273">
        <f t="shared" si="5"/>
        <v>0.004006944444444444</v>
      </c>
    </row>
    <row r="178" spans="2:12" ht="12.75">
      <c r="B178" s="271">
        <v>177</v>
      </c>
      <c r="C178" s="183">
        <v>725</v>
      </c>
      <c r="D178" s="184" t="s">
        <v>1038</v>
      </c>
      <c r="E178" s="185" t="s">
        <v>381</v>
      </c>
      <c r="F178" s="186">
        <v>1900</v>
      </c>
      <c r="G178" s="185" t="s">
        <v>513</v>
      </c>
      <c r="H178" s="187" t="s">
        <v>382</v>
      </c>
      <c r="I178" s="188">
        <v>46</v>
      </c>
      <c r="J178" s="189">
        <v>0.020104166666666666</v>
      </c>
      <c r="K178" s="286">
        <f t="shared" si="4"/>
        <v>10.362694300518134</v>
      </c>
      <c r="L178" s="273">
        <f t="shared" si="5"/>
        <v>0.004020833333333333</v>
      </c>
    </row>
    <row r="179" spans="2:12" ht="12.75">
      <c r="B179" s="271">
        <v>178</v>
      </c>
      <c r="C179" s="183">
        <v>779</v>
      </c>
      <c r="D179" s="184" t="s">
        <v>1039</v>
      </c>
      <c r="E179" s="185" t="s">
        <v>381</v>
      </c>
      <c r="F179" s="186">
        <v>1964</v>
      </c>
      <c r="G179" s="185" t="s">
        <v>879</v>
      </c>
      <c r="H179" s="187" t="s">
        <v>382</v>
      </c>
      <c r="I179" s="188">
        <v>47</v>
      </c>
      <c r="J179" s="189">
        <v>0.020104166666666666</v>
      </c>
      <c r="K179" s="286">
        <f t="shared" si="4"/>
        <v>10.362694300518134</v>
      </c>
      <c r="L179" s="273">
        <f t="shared" si="5"/>
        <v>0.004020833333333333</v>
      </c>
    </row>
    <row r="180" spans="2:12" ht="12.75">
      <c r="B180" s="271">
        <v>179</v>
      </c>
      <c r="C180" s="183">
        <v>761</v>
      </c>
      <c r="D180" s="184" t="s">
        <v>1040</v>
      </c>
      <c r="E180" s="185" t="s">
        <v>381</v>
      </c>
      <c r="F180" s="186">
        <v>1973</v>
      </c>
      <c r="G180" s="185" t="s">
        <v>1041</v>
      </c>
      <c r="H180" s="187" t="s">
        <v>382</v>
      </c>
      <c r="I180" s="188">
        <v>48</v>
      </c>
      <c r="J180" s="189">
        <v>0.020185185185185184</v>
      </c>
      <c r="K180" s="286">
        <f t="shared" si="4"/>
        <v>10.321100917431194</v>
      </c>
      <c r="L180" s="273">
        <f t="shared" si="5"/>
        <v>0.004037037037037037</v>
      </c>
    </row>
    <row r="181" spans="2:12" ht="12.75">
      <c r="B181" s="271">
        <v>180</v>
      </c>
      <c r="C181" s="183">
        <v>797</v>
      </c>
      <c r="D181" s="184" t="s">
        <v>1042</v>
      </c>
      <c r="E181" s="185" t="s">
        <v>381</v>
      </c>
      <c r="F181" s="186">
        <v>1975</v>
      </c>
      <c r="G181" s="185" t="s">
        <v>47</v>
      </c>
      <c r="H181" s="187" t="s">
        <v>382</v>
      </c>
      <c r="I181" s="188">
        <v>49</v>
      </c>
      <c r="J181" s="189">
        <v>0.02037037037037037</v>
      </c>
      <c r="K181" s="286">
        <f t="shared" si="4"/>
        <v>10.227272727272728</v>
      </c>
      <c r="L181" s="273">
        <f t="shared" si="5"/>
        <v>0.004074074074074074</v>
      </c>
    </row>
    <row r="182" spans="2:12" ht="12.75">
      <c r="B182" s="271">
        <v>181</v>
      </c>
      <c r="C182" s="183">
        <v>837</v>
      </c>
      <c r="D182" s="184" t="s">
        <v>1043</v>
      </c>
      <c r="E182" s="185" t="s">
        <v>364</v>
      </c>
      <c r="F182" s="186">
        <v>1946</v>
      </c>
      <c r="G182" s="185" t="s">
        <v>1044</v>
      </c>
      <c r="H182" s="187" t="s">
        <v>366</v>
      </c>
      <c r="I182" s="188">
        <v>132</v>
      </c>
      <c r="J182" s="189">
        <v>0.020405092592592593</v>
      </c>
      <c r="K182" s="286">
        <f t="shared" si="4"/>
        <v>10.20986954055587</v>
      </c>
      <c r="L182" s="273">
        <f t="shared" si="5"/>
        <v>0.0040810185185185185</v>
      </c>
    </row>
    <row r="183" spans="2:12" ht="12.75">
      <c r="B183" s="271">
        <v>182</v>
      </c>
      <c r="C183" s="183">
        <v>792</v>
      </c>
      <c r="D183" s="184" t="s">
        <v>1045</v>
      </c>
      <c r="E183" s="185" t="s">
        <v>364</v>
      </c>
      <c r="F183" s="186">
        <v>1945</v>
      </c>
      <c r="G183" s="185" t="s">
        <v>512</v>
      </c>
      <c r="H183" s="187" t="s">
        <v>366</v>
      </c>
      <c r="I183" s="188">
        <v>133</v>
      </c>
      <c r="J183" s="189">
        <v>0.020416666666666666</v>
      </c>
      <c r="K183" s="286">
        <f t="shared" si="4"/>
        <v>10.204081632653061</v>
      </c>
      <c r="L183" s="273">
        <f t="shared" si="5"/>
        <v>0.004083333333333333</v>
      </c>
    </row>
    <row r="184" spans="2:12" ht="12.75">
      <c r="B184" s="271">
        <v>183</v>
      </c>
      <c r="C184" s="183">
        <v>747</v>
      </c>
      <c r="D184" s="184" t="s">
        <v>1046</v>
      </c>
      <c r="E184" s="185" t="s">
        <v>381</v>
      </c>
      <c r="F184" s="186">
        <v>1977</v>
      </c>
      <c r="G184" s="185" t="s">
        <v>47</v>
      </c>
      <c r="H184" s="187" t="s">
        <v>382</v>
      </c>
      <c r="I184" s="188">
        <v>50</v>
      </c>
      <c r="J184" s="189">
        <v>0.020474537037037038</v>
      </c>
      <c r="K184" s="286">
        <f t="shared" si="4"/>
        <v>10.175240248728095</v>
      </c>
      <c r="L184" s="273">
        <f t="shared" si="5"/>
        <v>0.004094907407407407</v>
      </c>
    </row>
    <row r="185" spans="2:12" ht="12.75">
      <c r="B185" s="271">
        <v>184</v>
      </c>
      <c r="C185" s="183">
        <v>751</v>
      </c>
      <c r="D185" s="184" t="s">
        <v>1047</v>
      </c>
      <c r="E185" s="185" t="s">
        <v>381</v>
      </c>
      <c r="F185" s="186">
        <v>1982</v>
      </c>
      <c r="G185" s="185" t="s">
        <v>687</v>
      </c>
      <c r="H185" s="187" t="s">
        <v>382</v>
      </c>
      <c r="I185" s="188">
        <v>51</v>
      </c>
      <c r="J185" s="189">
        <v>0.020520833333333332</v>
      </c>
      <c r="K185" s="286">
        <f t="shared" si="4"/>
        <v>10.152284263959391</v>
      </c>
      <c r="L185" s="273">
        <f t="shared" si="5"/>
        <v>0.0041041666666666666</v>
      </c>
    </row>
    <row r="186" spans="2:12" ht="12.75">
      <c r="B186" s="271">
        <v>185</v>
      </c>
      <c r="C186" s="183">
        <v>737</v>
      </c>
      <c r="D186" s="184" t="s">
        <v>1048</v>
      </c>
      <c r="E186" s="185" t="s">
        <v>381</v>
      </c>
      <c r="F186" s="186">
        <v>1958</v>
      </c>
      <c r="G186" s="185" t="s">
        <v>648</v>
      </c>
      <c r="H186" s="187" t="s">
        <v>382</v>
      </c>
      <c r="I186" s="188">
        <v>52</v>
      </c>
      <c r="J186" s="189">
        <v>0.02071759259259259</v>
      </c>
      <c r="K186" s="286">
        <f t="shared" si="4"/>
        <v>10.055865921787712</v>
      </c>
      <c r="L186" s="273">
        <f t="shared" si="5"/>
        <v>0.004143518518518518</v>
      </c>
    </row>
    <row r="187" spans="2:12" ht="12.75">
      <c r="B187" s="271">
        <v>186</v>
      </c>
      <c r="C187" s="183">
        <v>811</v>
      </c>
      <c r="D187" s="184" t="s">
        <v>1049</v>
      </c>
      <c r="E187" s="185" t="s">
        <v>381</v>
      </c>
      <c r="F187" s="186">
        <v>1954</v>
      </c>
      <c r="G187" s="185" t="s">
        <v>515</v>
      </c>
      <c r="H187" s="187" t="s">
        <v>382</v>
      </c>
      <c r="I187" s="188">
        <v>53</v>
      </c>
      <c r="J187" s="189">
        <v>0.020810185185185185</v>
      </c>
      <c r="K187" s="286">
        <f t="shared" si="4"/>
        <v>10.011123470522802</v>
      </c>
      <c r="L187" s="273">
        <f t="shared" si="5"/>
        <v>0.004162037037037037</v>
      </c>
    </row>
    <row r="188" spans="2:12" ht="12.75">
      <c r="B188" s="271">
        <v>187</v>
      </c>
      <c r="C188" s="183">
        <v>143</v>
      </c>
      <c r="D188" s="184" t="s">
        <v>202</v>
      </c>
      <c r="E188" s="185" t="s">
        <v>364</v>
      </c>
      <c r="F188" s="186">
        <v>2004</v>
      </c>
      <c r="G188" s="276" t="s">
        <v>365</v>
      </c>
      <c r="H188" s="187" t="s">
        <v>366</v>
      </c>
      <c r="I188" s="188">
        <v>134</v>
      </c>
      <c r="J188" s="189">
        <v>0.020833333333333332</v>
      </c>
      <c r="K188" s="286">
        <f t="shared" si="4"/>
        <v>10</v>
      </c>
      <c r="L188" s="273">
        <f t="shared" si="5"/>
        <v>0.004166666666666667</v>
      </c>
    </row>
    <row r="189" spans="2:12" ht="12.75">
      <c r="B189" s="271">
        <v>188</v>
      </c>
      <c r="C189" s="183">
        <v>767</v>
      </c>
      <c r="D189" s="184" t="s">
        <v>1050</v>
      </c>
      <c r="E189" s="185" t="s">
        <v>364</v>
      </c>
      <c r="F189" s="186">
        <v>1973</v>
      </c>
      <c r="G189" s="185" t="s">
        <v>551</v>
      </c>
      <c r="H189" s="187" t="s">
        <v>366</v>
      </c>
      <c r="I189" s="188">
        <v>135</v>
      </c>
      <c r="J189" s="189">
        <v>0.02091435185185185</v>
      </c>
      <c r="K189" s="286">
        <f t="shared" si="4"/>
        <v>9.961261759822913</v>
      </c>
      <c r="L189" s="273">
        <f t="shared" si="5"/>
        <v>0.00418287037037037</v>
      </c>
    </row>
    <row r="190" spans="2:12" ht="12.75">
      <c r="B190" s="271">
        <v>189</v>
      </c>
      <c r="C190" s="183">
        <v>731</v>
      </c>
      <c r="D190" s="184" t="s">
        <v>1051</v>
      </c>
      <c r="E190" s="185" t="s">
        <v>381</v>
      </c>
      <c r="F190" s="186">
        <v>1900</v>
      </c>
      <c r="G190" s="185" t="s">
        <v>47</v>
      </c>
      <c r="H190" s="187" t="s">
        <v>382</v>
      </c>
      <c r="I190" s="188">
        <v>54</v>
      </c>
      <c r="J190" s="189">
        <v>0.020983796296296296</v>
      </c>
      <c r="K190" s="286">
        <f t="shared" si="4"/>
        <v>9.928295642581357</v>
      </c>
      <c r="L190" s="273">
        <f t="shared" si="5"/>
        <v>0.0041967592592592595</v>
      </c>
    </row>
    <row r="191" spans="2:12" ht="12.75">
      <c r="B191" s="271">
        <v>190</v>
      </c>
      <c r="C191" s="183">
        <v>142</v>
      </c>
      <c r="D191" s="184" t="s">
        <v>1052</v>
      </c>
      <c r="E191" s="185" t="s">
        <v>364</v>
      </c>
      <c r="F191" s="186">
        <v>2001</v>
      </c>
      <c r="G191" s="276" t="s">
        <v>365</v>
      </c>
      <c r="H191" s="187" t="s">
        <v>366</v>
      </c>
      <c r="I191" s="188">
        <v>136</v>
      </c>
      <c r="J191" s="189">
        <v>0.021041666666666667</v>
      </c>
      <c r="K191" s="286">
        <f t="shared" si="4"/>
        <v>9.900990099009901</v>
      </c>
      <c r="L191" s="273">
        <f t="shared" si="5"/>
        <v>0.004208333333333333</v>
      </c>
    </row>
    <row r="192" spans="2:12" ht="12.75">
      <c r="B192" s="271">
        <v>191</v>
      </c>
      <c r="C192" s="183">
        <v>858</v>
      </c>
      <c r="D192" s="184" t="s">
        <v>1053</v>
      </c>
      <c r="E192" s="185" t="s">
        <v>381</v>
      </c>
      <c r="F192" s="186">
        <v>1955</v>
      </c>
      <c r="G192" s="185" t="s">
        <v>579</v>
      </c>
      <c r="H192" s="187" t="s">
        <v>382</v>
      </c>
      <c r="I192" s="188">
        <v>55</v>
      </c>
      <c r="J192" s="189">
        <v>0.021064814814814814</v>
      </c>
      <c r="K192" s="286">
        <f t="shared" si="4"/>
        <v>9.89010989010989</v>
      </c>
      <c r="L192" s="273">
        <f t="shared" si="5"/>
        <v>0.004212962962962963</v>
      </c>
    </row>
    <row r="193" spans="2:12" ht="12.75">
      <c r="B193" s="271">
        <v>192</v>
      </c>
      <c r="C193" s="183">
        <v>193</v>
      </c>
      <c r="D193" s="184" t="s">
        <v>1054</v>
      </c>
      <c r="E193" s="185" t="s">
        <v>381</v>
      </c>
      <c r="F193" s="186">
        <v>1959</v>
      </c>
      <c r="G193" s="185" t="s">
        <v>506</v>
      </c>
      <c r="H193" s="187" t="s">
        <v>382</v>
      </c>
      <c r="I193" s="188">
        <v>56</v>
      </c>
      <c r="J193" s="189">
        <v>0.02113425925925926</v>
      </c>
      <c r="K193" s="286">
        <f t="shared" si="4"/>
        <v>9.857612267250822</v>
      </c>
      <c r="L193" s="273">
        <f t="shared" si="5"/>
        <v>0.004226851851851851</v>
      </c>
    </row>
    <row r="194" spans="2:12" ht="12.75">
      <c r="B194" s="271">
        <v>193</v>
      </c>
      <c r="C194" s="183">
        <v>198</v>
      </c>
      <c r="D194" s="184" t="s">
        <v>1055</v>
      </c>
      <c r="E194" s="185" t="s">
        <v>381</v>
      </c>
      <c r="F194" s="186">
        <v>1965</v>
      </c>
      <c r="G194" s="185" t="s">
        <v>506</v>
      </c>
      <c r="H194" s="187" t="s">
        <v>382</v>
      </c>
      <c r="I194" s="188">
        <v>57</v>
      </c>
      <c r="J194" s="189">
        <v>0.021145833333333332</v>
      </c>
      <c r="K194" s="286">
        <f t="shared" si="4"/>
        <v>9.852216748768473</v>
      </c>
      <c r="L194" s="273">
        <f t="shared" si="5"/>
        <v>0.004229166666666667</v>
      </c>
    </row>
    <row r="195" spans="2:12" ht="12.75">
      <c r="B195" s="271">
        <v>194</v>
      </c>
      <c r="C195" s="183">
        <v>866</v>
      </c>
      <c r="D195" s="184" t="s">
        <v>1056</v>
      </c>
      <c r="E195" s="185" t="s">
        <v>381</v>
      </c>
      <c r="F195" s="186">
        <v>1980</v>
      </c>
      <c r="G195" s="185" t="s">
        <v>47</v>
      </c>
      <c r="H195" s="187" t="s">
        <v>382</v>
      </c>
      <c r="I195" s="188">
        <v>58</v>
      </c>
      <c r="J195" s="189">
        <v>0.021226851851851854</v>
      </c>
      <c r="K195" s="286">
        <f aca="true" t="shared" si="6" ref="K195:K228">($M$1/J195)/24</f>
        <v>9.814612868047982</v>
      </c>
      <c r="L195" s="273">
        <f aca="true" t="shared" si="7" ref="L195:L228">J195/$M$1</f>
        <v>0.004245370370370371</v>
      </c>
    </row>
    <row r="196" spans="2:12" ht="12.75">
      <c r="B196" s="271">
        <v>195</v>
      </c>
      <c r="C196" s="183">
        <v>804</v>
      </c>
      <c r="D196" s="184" t="s">
        <v>1057</v>
      </c>
      <c r="E196" s="185" t="s">
        <v>381</v>
      </c>
      <c r="F196" s="186">
        <v>1974</v>
      </c>
      <c r="G196" s="185" t="s">
        <v>723</v>
      </c>
      <c r="H196" s="187" t="s">
        <v>382</v>
      </c>
      <c r="I196" s="188">
        <v>59</v>
      </c>
      <c r="J196" s="189">
        <v>0.02127314814814815</v>
      </c>
      <c r="K196" s="286">
        <f t="shared" si="6"/>
        <v>9.793253536452665</v>
      </c>
      <c r="L196" s="273">
        <f t="shared" si="7"/>
        <v>0.00425462962962963</v>
      </c>
    </row>
    <row r="197" spans="2:12" ht="12.75">
      <c r="B197" s="271">
        <v>196</v>
      </c>
      <c r="C197" s="183">
        <v>819</v>
      </c>
      <c r="D197" s="184" t="s">
        <v>1058</v>
      </c>
      <c r="E197" s="185" t="s">
        <v>381</v>
      </c>
      <c r="F197" s="186">
        <v>1948</v>
      </c>
      <c r="G197" s="185" t="s">
        <v>512</v>
      </c>
      <c r="H197" s="187" t="s">
        <v>382</v>
      </c>
      <c r="I197" s="188">
        <v>60</v>
      </c>
      <c r="J197" s="189">
        <v>0.021388888888888888</v>
      </c>
      <c r="K197" s="286">
        <f t="shared" si="6"/>
        <v>9.74025974025974</v>
      </c>
      <c r="L197" s="273">
        <f t="shared" si="7"/>
        <v>0.004277777777777778</v>
      </c>
    </row>
    <row r="198" spans="2:12" ht="12.75">
      <c r="B198" s="271">
        <v>197</v>
      </c>
      <c r="C198" s="183">
        <v>199</v>
      </c>
      <c r="D198" s="184" t="s">
        <v>1059</v>
      </c>
      <c r="E198" s="185" t="s">
        <v>381</v>
      </c>
      <c r="F198" s="186">
        <v>1966</v>
      </c>
      <c r="G198" s="185" t="s">
        <v>506</v>
      </c>
      <c r="H198" s="187" t="s">
        <v>382</v>
      </c>
      <c r="I198" s="188">
        <v>61</v>
      </c>
      <c r="J198" s="189">
        <v>0.021458333333333333</v>
      </c>
      <c r="K198" s="286">
        <f t="shared" si="6"/>
        <v>9.708737864077671</v>
      </c>
      <c r="L198" s="273">
        <f t="shared" si="7"/>
        <v>0.004291666666666667</v>
      </c>
    </row>
    <row r="199" spans="2:12" ht="12.75">
      <c r="B199" s="271">
        <v>198</v>
      </c>
      <c r="C199" s="183">
        <v>801</v>
      </c>
      <c r="D199" s="184" t="s">
        <v>1060</v>
      </c>
      <c r="E199" s="185" t="s">
        <v>381</v>
      </c>
      <c r="F199" s="186">
        <v>1967</v>
      </c>
      <c r="G199" s="185" t="s">
        <v>723</v>
      </c>
      <c r="H199" s="187" t="s">
        <v>382</v>
      </c>
      <c r="I199" s="188">
        <v>62</v>
      </c>
      <c r="J199" s="189">
        <v>0.021458333333333333</v>
      </c>
      <c r="K199" s="286">
        <f t="shared" si="6"/>
        <v>9.708737864077671</v>
      </c>
      <c r="L199" s="273">
        <f t="shared" si="7"/>
        <v>0.004291666666666667</v>
      </c>
    </row>
    <row r="200" spans="2:12" ht="12.75">
      <c r="B200" s="271">
        <v>199</v>
      </c>
      <c r="C200" s="183">
        <v>172</v>
      </c>
      <c r="D200" s="184" t="s">
        <v>1061</v>
      </c>
      <c r="E200" s="185" t="s">
        <v>381</v>
      </c>
      <c r="F200" s="186">
        <v>1979</v>
      </c>
      <c r="G200" s="276" t="s">
        <v>365</v>
      </c>
      <c r="H200" s="187" t="s">
        <v>382</v>
      </c>
      <c r="I200" s="188">
        <v>63</v>
      </c>
      <c r="J200" s="189">
        <v>0.02146990740740741</v>
      </c>
      <c r="K200" s="286">
        <f t="shared" si="6"/>
        <v>9.703504043126683</v>
      </c>
      <c r="L200" s="273">
        <f t="shared" si="7"/>
        <v>0.004293981481481482</v>
      </c>
    </row>
    <row r="201" spans="2:12" ht="12.75">
      <c r="B201" s="271">
        <v>200</v>
      </c>
      <c r="C201" s="183">
        <v>869</v>
      </c>
      <c r="D201" s="184" t="s">
        <v>1062</v>
      </c>
      <c r="E201" s="185" t="s">
        <v>381</v>
      </c>
      <c r="F201" s="186">
        <v>2002</v>
      </c>
      <c r="G201" s="185" t="s">
        <v>47</v>
      </c>
      <c r="H201" s="187" t="s">
        <v>382</v>
      </c>
      <c r="I201" s="188">
        <v>64</v>
      </c>
      <c r="J201" s="189">
        <v>0.02146990740740741</v>
      </c>
      <c r="K201" s="286">
        <f t="shared" si="6"/>
        <v>9.703504043126683</v>
      </c>
      <c r="L201" s="273">
        <f t="shared" si="7"/>
        <v>0.004293981481481482</v>
      </c>
    </row>
    <row r="202" spans="2:12" ht="12.75">
      <c r="B202" s="271">
        <v>201</v>
      </c>
      <c r="C202" s="183">
        <v>805</v>
      </c>
      <c r="D202" s="184" t="s">
        <v>1063</v>
      </c>
      <c r="E202" s="185" t="s">
        <v>381</v>
      </c>
      <c r="F202" s="186">
        <v>1954</v>
      </c>
      <c r="G202" s="185" t="s">
        <v>1034</v>
      </c>
      <c r="H202" s="187" t="s">
        <v>382</v>
      </c>
      <c r="I202" s="188">
        <v>65</v>
      </c>
      <c r="J202" s="189">
        <v>0.021597222222222223</v>
      </c>
      <c r="K202" s="286">
        <f t="shared" si="6"/>
        <v>9.646302250803858</v>
      </c>
      <c r="L202" s="273">
        <f t="shared" si="7"/>
        <v>0.004319444444444444</v>
      </c>
    </row>
    <row r="203" spans="2:12" ht="12.75">
      <c r="B203" s="271">
        <v>202</v>
      </c>
      <c r="C203" s="183">
        <v>857</v>
      </c>
      <c r="D203" s="184" t="s">
        <v>1064</v>
      </c>
      <c r="E203" s="185" t="s">
        <v>364</v>
      </c>
      <c r="F203" s="186">
        <v>1991</v>
      </c>
      <c r="G203" s="185" t="s">
        <v>47</v>
      </c>
      <c r="H203" s="187" t="s">
        <v>366</v>
      </c>
      <c r="I203" s="188">
        <v>137</v>
      </c>
      <c r="J203" s="189">
        <v>0.02171296296296296</v>
      </c>
      <c r="K203" s="286">
        <f t="shared" si="6"/>
        <v>9.594882729211088</v>
      </c>
      <c r="L203" s="273">
        <f t="shared" si="7"/>
        <v>0.004342592592592592</v>
      </c>
    </row>
    <row r="204" spans="2:12" ht="12.75">
      <c r="B204" s="271">
        <v>203</v>
      </c>
      <c r="C204" s="183">
        <v>181</v>
      </c>
      <c r="D204" s="184" t="s">
        <v>209</v>
      </c>
      <c r="E204" s="185" t="s">
        <v>381</v>
      </c>
      <c r="F204" s="186">
        <v>1964</v>
      </c>
      <c r="G204" s="276" t="s">
        <v>365</v>
      </c>
      <c r="H204" s="187" t="s">
        <v>382</v>
      </c>
      <c r="I204" s="188">
        <v>66</v>
      </c>
      <c r="J204" s="189">
        <v>0.02199074074074074</v>
      </c>
      <c r="K204" s="286">
        <f t="shared" si="6"/>
        <v>9.473684210526315</v>
      </c>
      <c r="L204" s="273">
        <f t="shared" si="7"/>
        <v>0.004398148148148148</v>
      </c>
    </row>
    <row r="205" spans="2:12" ht="12.75">
      <c r="B205" s="271">
        <v>204</v>
      </c>
      <c r="C205" s="183">
        <v>135</v>
      </c>
      <c r="D205" s="184" t="s">
        <v>1065</v>
      </c>
      <c r="E205" s="185" t="s">
        <v>381</v>
      </c>
      <c r="F205" s="186">
        <v>1955</v>
      </c>
      <c r="G205" s="276" t="s">
        <v>365</v>
      </c>
      <c r="H205" s="187" t="s">
        <v>382</v>
      </c>
      <c r="I205" s="188">
        <v>67</v>
      </c>
      <c r="J205" s="189">
        <v>0.02199074074074074</v>
      </c>
      <c r="K205" s="286">
        <f t="shared" si="6"/>
        <v>9.473684210526315</v>
      </c>
      <c r="L205" s="273">
        <f t="shared" si="7"/>
        <v>0.004398148148148148</v>
      </c>
    </row>
    <row r="206" spans="2:12" ht="12.75">
      <c r="B206" s="271">
        <v>205</v>
      </c>
      <c r="C206" s="183">
        <v>194</v>
      </c>
      <c r="D206" s="184" t="s">
        <v>1066</v>
      </c>
      <c r="E206" s="185" t="s">
        <v>364</v>
      </c>
      <c r="F206" s="186">
        <v>1942</v>
      </c>
      <c r="G206" s="185" t="s">
        <v>506</v>
      </c>
      <c r="H206" s="187" t="s">
        <v>366</v>
      </c>
      <c r="I206" s="188">
        <v>138</v>
      </c>
      <c r="J206" s="189">
        <v>0.02202546296296296</v>
      </c>
      <c r="K206" s="286">
        <f t="shared" si="6"/>
        <v>9.45874934314241</v>
      </c>
      <c r="L206" s="273">
        <f t="shared" si="7"/>
        <v>0.0044050925925925915</v>
      </c>
    </row>
    <row r="207" spans="2:12" ht="12.75">
      <c r="B207" s="271">
        <v>206</v>
      </c>
      <c r="C207" s="183">
        <v>791</v>
      </c>
      <c r="D207" s="184" t="s">
        <v>412</v>
      </c>
      <c r="E207" s="185" t="s">
        <v>364</v>
      </c>
      <c r="F207" s="186">
        <v>1947</v>
      </c>
      <c r="G207" s="185" t="s">
        <v>521</v>
      </c>
      <c r="H207" s="187" t="s">
        <v>366</v>
      </c>
      <c r="I207" s="188">
        <v>139</v>
      </c>
      <c r="J207" s="189">
        <v>0.022060185185185183</v>
      </c>
      <c r="K207" s="286">
        <f t="shared" si="6"/>
        <v>9.44386149003148</v>
      </c>
      <c r="L207" s="273">
        <f t="shared" si="7"/>
        <v>0.004412037037037036</v>
      </c>
    </row>
    <row r="208" spans="2:12" ht="12.75">
      <c r="B208" s="271">
        <v>207</v>
      </c>
      <c r="C208" s="183">
        <v>778</v>
      </c>
      <c r="D208" s="184" t="s">
        <v>408</v>
      </c>
      <c r="E208" s="185" t="s">
        <v>364</v>
      </c>
      <c r="F208" s="186">
        <v>1937</v>
      </c>
      <c r="G208" s="185" t="s">
        <v>47</v>
      </c>
      <c r="H208" s="187" t="s">
        <v>366</v>
      </c>
      <c r="I208" s="188">
        <v>140</v>
      </c>
      <c r="J208" s="189">
        <v>0.02225694444444444</v>
      </c>
      <c r="K208" s="286">
        <f t="shared" si="6"/>
        <v>9.3603744149766</v>
      </c>
      <c r="L208" s="273">
        <f t="shared" si="7"/>
        <v>0.004451388888888888</v>
      </c>
    </row>
    <row r="209" spans="2:12" ht="12.75">
      <c r="B209" s="271">
        <v>208</v>
      </c>
      <c r="C209" s="183">
        <v>171</v>
      </c>
      <c r="D209" s="184" t="s">
        <v>1067</v>
      </c>
      <c r="E209" s="185" t="s">
        <v>381</v>
      </c>
      <c r="F209" s="186">
        <v>1980</v>
      </c>
      <c r="G209" s="276" t="s">
        <v>365</v>
      </c>
      <c r="H209" s="187" t="s">
        <v>382</v>
      </c>
      <c r="I209" s="188">
        <v>68</v>
      </c>
      <c r="J209" s="189">
        <v>0.02226851851851852</v>
      </c>
      <c r="K209" s="286">
        <f t="shared" si="6"/>
        <v>9.355509355509355</v>
      </c>
      <c r="L209" s="273">
        <f t="shared" si="7"/>
        <v>0.0044537037037037045</v>
      </c>
    </row>
    <row r="210" spans="2:12" ht="12.75">
      <c r="B210" s="271">
        <v>209</v>
      </c>
      <c r="C210" s="183">
        <v>770</v>
      </c>
      <c r="D210" s="184" t="s">
        <v>1068</v>
      </c>
      <c r="E210" s="185" t="s">
        <v>381</v>
      </c>
      <c r="F210" s="186">
        <v>1981</v>
      </c>
      <c r="G210" s="185" t="s">
        <v>527</v>
      </c>
      <c r="H210" s="187" t="s">
        <v>382</v>
      </c>
      <c r="I210" s="188">
        <v>69</v>
      </c>
      <c r="J210" s="189">
        <v>0.022395833333333334</v>
      </c>
      <c r="K210" s="286">
        <f t="shared" si="6"/>
        <v>9.30232558139535</v>
      </c>
      <c r="L210" s="273">
        <f t="shared" si="7"/>
        <v>0.004479166666666667</v>
      </c>
    </row>
    <row r="211" spans="2:12" ht="12.75">
      <c r="B211" s="271">
        <v>210</v>
      </c>
      <c r="C211" s="183">
        <v>739</v>
      </c>
      <c r="D211" s="184" t="s">
        <v>1069</v>
      </c>
      <c r="E211" s="185" t="s">
        <v>364</v>
      </c>
      <c r="F211" s="186">
        <v>1965</v>
      </c>
      <c r="G211" s="185" t="s">
        <v>648</v>
      </c>
      <c r="H211" s="187" t="s">
        <v>366</v>
      </c>
      <c r="I211" s="188">
        <v>141</v>
      </c>
      <c r="J211" s="189">
        <v>0.02244212962962963</v>
      </c>
      <c r="K211" s="286">
        <f t="shared" si="6"/>
        <v>9.28313563692625</v>
      </c>
      <c r="L211" s="273">
        <f t="shared" si="7"/>
        <v>0.004488425925925926</v>
      </c>
    </row>
    <row r="212" spans="2:12" ht="12.75">
      <c r="B212" s="271">
        <v>211</v>
      </c>
      <c r="C212" s="183">
        <v>738</v>
      </c>
      <c r="D212" s="184" t="s">
        <v>1070</v>
      </c>
      <c r="E212" s="185" t="s">
        <v>364</v>
      </c>
      <c r="F212" s="186">
        <v>1953</v>
      </c>
      <c r="G212" s="185" t="s">
        <v>648</v>
      </c>
      <c r="H212" s="187" t="s">
        <v>366</v>
      </c>
      <c r="I212" s="188">
        <v>142</v>
      </c>
      <c r="J212" s="189">
        <v>0.022789351851851852</v>
      </c>
      <c r="K212" s="286">
        <f t="shared" si="6"/>
        <v>9.14169629253428</v>
      </c>
      <c r="L212" s="273">
        <f t="shared" si="7"/>
        <v>0.00455787037037037</v>
      </c>
    </row>
    <row r="213" spans="2:12" ht="12.75">
      <c r="B213" s="271">
        <v>212</v>
      </c>
      <c r="C213" s="183">
        <v>155</v>
      </c>
      <c r="D213" s="184" t="s">
        <v>1071</v>
      </c>
      <c r="E213" s="185" t="s">
        <v>364</v>
      </c>
      <c r="F213" s="186">
        <v>1993</v>
      </c>
      <c r="G213" s="276" t="s">
        <v>365</v>
      </c>
      <c r="H213" s="187" t="s">
        <v>366</v>
      </c>
      <c r="I213" s="188">
        <v>143</v>
      </c>
      <c r="J213" s="189">
        <v>0.02326388888888889</v>
      </c>
      <c r="K213" s="286">
        <f t="shared" si="6"/>
        <v>8.955223880597014</v>
      </c>
      <c r="L213" s="273">
        <f t="shared" si="7"/>
        <v>0.004652777777777778</v>
      </c>
    </row>
    <row r="214" spans="2:12" ht="12.75">
      <c r="B214" s="271">
        <v>213</v>
      </c>
      <c r="C214" s="183">
        <v>138</v>
      </c>
      <c r="D214" s="184" t="s">
        <v>1072</v>
      </c>
      <c r="E214" s="185" t="s">
        <v>381</v>
      </c>
      <c r="F214" s="186">
        <v>1967</v>
      </c>
      <c r="G214" s="276" t="s">
        <v>365</v>
      </c>
      <c r="H214" s="187" t="s">
        <v>382</v>
      </c>
      <c r="I214" s="188">
        <v>70</v>
      </c>
      <c r="J214" s="189">
        <v>0.02326388888888889</v>
      </c>
      <c r="K214" s="286">
        <f t="shared" si="6"/>
        <v>8.955223880597014</v>
      </c>
      <c r="L214" s="273">
        <f t="shared" si="7"/>
        <v>0.004652777777777778</v>
      </c>
    </row>
    <row r="215" spans="2:12" ht="12.75">
      <c r="B215" s="271">
        <v>214</v>
      </c>
      <c r="C215" s="183">
        <v>186</v>
      </c>
      <c r="D215" s="184" t="s">
        <v>1073</v>
      </c>
      <c r="E215" s="185" t="s">
        <v>381</v>
      </c>
      <c r="F215" s="186">
        <v>1995</v>
      </c>
      <c r="G215" s="185" t="s">
        <v>541</v>
      </c>
      <c r="H215" s="187" t="s">
        <v>382</v>
      </c>
      <c r="I215" s="188">
        <v>71</v>
      </c>
      <c r="J215" s="189">
        <v>0.023298611111111107</v>
      </c>
      <c r="K215" s="286">
        <f t="shared" si="6"/>
        <v>8.941877794336813</v>
      </c>
      <c r="L215" s="273">
        <f t="shared" si="7"/>
        <v>0.004659722222222221</v>
      </c>
    </row>
    <row r="216" spans="2:12" ht="12.75">
      <c r="B216" s="271">
        <v>215</v>
      </c>
      <c r="C216" s="183">
        <v>184</v>
      </c>
      <c r="D216" s="184" t="s">
        <v>1074</v>
      </c>
      <c r="E216" s="185" t="s">
        <v>381</v>
      </c>
      <c r="F216" s="186">
        <v>1963</v>
      </c>
      <c r="G216" s="185" t="s">
        <v>541</v>
      </c>
      <c r="H216" s="187" t="s">
        <v>382</v>
      </c>
      <c r="I216" s="188">
        <v>72</v>
      </c>
      <c r="J216" s="189">
        <v>0.02332175925925926</v>
      </c>
      <c r="K216" s="286">
        <f t="shared" si="6"/>
        <v>8.933002481389577</v>
      </c>
      <c r="L216" s="273">
        <f t="shared" si="7"/>
        <v>0.004664351851851852</v>
      </c>
    </row>
    <row r="217" spans="2:12" ht="12.75">
      <c r="B217" s="271">
        <v>216</v>
      </c>
      <c r="C217" s="183">
        <v>830</v>
      </c>
      <c r="D217" s="184" t="s">
        <v>1075</v>
      </c>
      <c r="E217" s="185" t="s">
        <v>364</v>
      </c>
      <c r="F217" s="186">
        <v>1965</v>
      </c>
      <c r="G217" s="185" t="s">
        <v>533</v>
      </c>
      <c r="H217" s="187" t="s">
        <v>366</v>
      </c>
      <c r="I217" s="188">
        <v>144</v>
      </c>
      <c r="J217" s="189">
        <v>0.023344907407407408</v>
      </c>
      <c r="K217" s="286">
        <f t="shared" si="6"/>
        <v>8.924144769459593</v>
      </c>
      <c r="L217" s="273">
        <f t="shared" si="7"/>
        <v>0.004668981481481481</v>
      </c>
    </row>
    <row r="218" spans="2:12" ht="12.75">
      <c r="B218" s="271">
        <v>217</v>
      </c>
      <c r="C218" s="183">
        <v>192</v>
      </c>
      <c r="D218" s="184" t="s">
        <v>1076</v>
      </c>
      <c r="E218" s="185" t="s">
        <v>364</v>
      </c>
      <c r="F218" s="186">
        <v>1933</v>
      </c>
      <c r="G218" s="185" t="s">
        <v>506</v>
      </c>
      <c r="H218" s="187" t="s">
        <v>366</v>
      </c>
      <c r="I218" s="188">
        <v>145</v>
      </c>
      <c r="J218" s="189">
        <v>0.023993055555555556</v>
      </c>
      <c r="K218" s="286">
        <f t="shared" si="6"/>
        <v>8.683068017366136</v>
      </c>
      <c r="L218" s="273">
        <f t="shared" si="7"/>
        <v>0.004798611111111111</v>
      </c>
    </row>
    <row r="219" spans="2:12" ht="12.75">
      <c r="B219" s="271">
        <v>218</v>
      </c>
      <c r="C219" s="183">
        <v>831</v>
      </c>
      <c r="D219" s="184" t="s">
        <v>1077</v>
      </c>
      <c r="E219" s="185" t="s">
        <v>381</v>
      </c>
      <c r="F219" s="186">
        <v>1994</v>
      </c>
      <c r="G219" s="185" t="s">
        <v>533</v>
      </c>
      <c r="H219" s="187" t="s">
        <v>382</v>
      </c>
      <c r="I219" s="188">
        <v>73</v>
      </c>
      <c r="J219" s="189">
        <v>0.024212962962962964</v>
      </c>
      <c r="K219" s="286">
        <f t="shared" si="6"/>
        <v>8.604206500956023</v>
      </c>
      <c r="L219" s="273">
        <f t="shared" si="7"/>
        <v>0.004842592592592593</v>
      </c>
    </row>
    <row r="220" spans="2:12" ht="12.75">
      <c r="B220" s="271">
        <v>219</v>
      </c>
      <c r="C220" s="183">
        <v>764</v>
      </c>
      <c r="D220" s="184" t="s">
        <v>1078</v>
      </c>
      <c r="E220" s="185" t="s">
        <v>381</v>
      </c>
      <c r="F220" s="186">
        <v>1983</v>
      </c>
      <c r="G220" s="185" t="s">
        <v>527</v>
      </c>
      <c r="H220" s="187" t="s">
        <v>382</v>
      </c>
      <c r="I220" s="188">
        <v>74</v>
      </c>
      <c r="J220" s="189">
        <v>0.02431712962962963</v>
      </c>
      <c r="K220" s="286">
        <f t="shared" si="6"/>
        <v>8.567348881485007</v>
      </c>
      <c r="L220" s="273">
        <f t="shared" si="7"/>
        <v>0.0048634259259259256</v>
      </c>
    </row>
    <row r="221" spans="2:12" ht="12.75">
      <c r="B221" s="271">
        <v>220</v>
      </c>
      <c r="C221" s="183">
        <v>154</v>
      </c>
      <c r="D221" s="184" t="s">
        <v>1079</v>
      </c>
      <c r="E221" s="185" t="s">
        <v>364</v>
      </c>
      <c r="F221" s="186">
        <v>1993</v>
      </c>
      <c r="G221" s="276" t="s">
        <v>365</v>
      </c>
      <c r="H221" s="187" t="s">
        <v>366</v>
      </c>
      <c r="I221" s="188">
        <v>146</v>
      </c>
      <c r="J221" s="189">
        <v>0.024652777777777777</v>
      </c>
      <c r="K221" s="286">
        <f t="shared" si="6"/>
        <v>8.450704225352114</v>
      </c>
      <c r="L221" s="273">
        <f t="shared" si="7"/>
        <v>0.004930555555555555</v>
      </c>
    </row>
    <row r="222" spans="2:12" ht="12.75">
      <c r="B222" s="271">
        <v>221</v>
      </c>
      <c r="C222" s="183">
        <v>157</v>
      </c>
      <c r="D222" s="184" t="s">
        <v>1080</v>
      </c>
      <c r="E222" s="185" t="s">
        <v>364</v>
      </c>
      <c r="F222" s="186">
        <v>1992</v>
      </c>
      <c r="G222" s="276" t="s">
        <v>365</v>
      </c>
      <c r="H222" s="187" t="s">
        <v>366</v>
      </c>
      <c r="I222" s="188">
        <v>147</v>
      </c>
      <c r="J222" s="189">
        <v>0.024652777777777777</v>
      </c>
      <c r="K222" s="286">
        <f t="shared" si="6"/>
        <v>8.450704225352114</v>
      </c>
      <c r="L222" s="273">
        <f t="shared" si="7"/>
        <v>0.004930555555555555</v>
      </c>
    </row>
    <row r="223" spans="2:12" ht="12.75">
      <c r="B223" s="287">
        <v>222</v>
      </c>
      <c r="C223" s="288">
        <v>818</v>
      </c>
      <c r="D223" s="289" t="s">
        <v>1081</v>
      </c>
      <c r="E223" s="290" t="s">
        <v>381</v>
      </c>
      <c r="F223" s="291">
        <v>1967</v>
      </c>
      <c r="G223" s="290" t="s">
        <v>579</v>
      </c>
      <c r="H223" s="292" t="s">
        <v>382</v>
      </c>
      <c r="I223" s="293">
        <v>75</v>
      </c>
      <c r="J223" s="294">
        <v>0.024652777777777777</v>
      </c>
      <c r="K223" s="286">
        <f t="shared" si="6"/>
        <v>8.450704225352114</v>
      </c>
      <c r="L223" s="273">
        <f t="shared" si="7"/>
        <v>0.004930555555555555</v>
      </c>
    </row>
    <row r="224" spans="2:12" ht="12.75">
      <c r="B224" s="271">
        <v>223</v>
      </c>
      <c r="C224" s="183">
        <v>723</v>
      </c>
      <c r="D224" s="184" t="s">
        <v>1082</v>
      </c>
      <c r="E224" s="185" t="s">
        <v>381</v>
      </c>
      <c r="F224" s="186">
        <v>1900</v>
      </c>
      <c r="G224" s="185" t="s">
        <v>1083</v>
      </c>
      <c r="H224" s="187" t="s">
        <v>382</v>
      </c>
      <c r="I224" s="188">
        <v>76</v>
      </c>
      <c r="J224" s="189">
        <v>0.02533564814814815</v>
      </c>
      <c r="K224" s="286">
        <f t="shared" si="6"/>
        <v>8.222932846048424</v>
      </c>
      <c r="L224" s="273">
        <f t="shared" si="7"/>
        <v>0.00506712962962963</v>
      </c>
    </row>
    <row r="225" spans="2:12" ht="12.75">
      <c r="B225" s="271">
        <v>224</v>
      </c>
      <c r="C225" s="183">
        <v>881</v>
      </c>
      <c r="D225" s="184" t="s">
        <v>1084</v>
      </c>
      <c r="E225" s="185" t="s">
        <v>381</v>
      </c>
      <c r="F225" s="186">
        <v>1992</v>
      </c>
      <c r="G225" s="185" t="s">
        <v>527</v>
      </c>
      <c r="H225" s="187" t="s">
        <v>382</v>
      </c>
      <c r="I225" s="188">
        <v>77</v>
      </c>
      <c r="J225" s="189">
        <v>0.025833333333333333</v>
      </c>
      <c r="K225" s="286">
        <f t="shared" si="6"/>
        <v>8.064516129032258</v>
      </c>
      <c r="L225" s="273">
        <f t="shared" si="7"/>
        <v>0.005166666666666667</v>
      </c>
    </row>
    <row r="226" spans="2:12" ht="12.75">
      <c r="B226" s="271">
        <v>225</v>
      </c>
      <c r="C226" s="183">
        <v>772</v>
      </c>
      <c r="D226" s="184" t="s">
        <v>1085</v>
      </c>
      <c r="E226" s="185" t="s">
        <v>381</v>
      </c>
      <c r="F226" s="186">
        <v>1946</v>
      </c>
      <c r="G226" s="185" t="s">
        <v>906</v>
      </c>
      <c r="H226" s="187" t="s">
        <v>382</v>
      </c>
      <c r="I226" s="188">
        <v>78</v>
      </c>
      <c r="J226" s="189">
        <v>0.02642361111111111</v>
      </c>
      <c r="K226" s="286">
        <f t="shared" si="6"/>
        <v>7.884362680683313</v>
      </c>
      <c r="L226" s="273">
        <f t="shared" si="7"/>
        <v>0.005284722222222222</v>
      </c>
    </row>
    <row r="227" spans="2:12" ht="12.75">
      <c r="B227" s="271">
        <v>226</v>
      </c>
      <c r="C227" s="183">
        <v>777</v>
      </c>
      <c r="D227" s="184" t="s">
        <v>1086</v>
      </c>
      <c r="E227" s="185" t="s">
        <v>364</v>
      </c>
      <c r="F227" s="186">
        <v>1948</v>
      </c>
      <c r="G227" s="185" t="s">
        <v>591</v>
      </c>
      <c r="H227" s="187" t="s">
        <v>366</v>
      </c>
      <c r="I227" s="188">
        <v>148</v>
      </c>
      <c r="J227" s="189">
        <v>0.03070601851851852</v>
      </c>
      <c r="K227" s="286">
        <f t="shared" si="6"/>
        <v>6.784771956275914</v>
      </c>
      <c r="L227" s="273">
        <f t="shared" si="7"/>
        <v>0.006141203703703704</v>
      </c>
    </row>
    <row r="228" spans="2:12" ht="13.5" thickBot="1">
      <c r="B228" s="295">
        <v>227</v>
      </c>
      <c r="C228" s="277">
        <v>594</v>
      </c>
      <c r="D228" s="278" t="s">
        <v>1087</v>
      </c>
      <c r="E228" s="279" t="s">
        <v>381</v>
      </c>
      <c r="F228" s="280">
        <v>1900</v>
      </c>
      <c r="G228" s="279" t="s">
        <v>527</v>
      </c>
      <c r="H228" s="281" t="s">
        <v>382</v>
      </c>
      <c r="I228" s="282">
        <v>79</v>
      </c>
      <c r="J228" s="283">
        <v>0.030821759259259257</v>
      </c>
      <c r="K228" s="296">
        <f t="shared" si="6"/>
        <v>6.759294029290275</v>
      </c>
      <c r="L228" s="285">
        <f t="shared" si="7"/>
        <v>0.006164351851851851</v>
      </c>
    </row>
  </sheetData>
  <sheetProtection/>
  <mergeCells count="1">
    <mergeCell ref="B1:L1"/>
  </mergeCells>
  <conditionalFormatting sqref="B2:B228">
    <cfRule type="expression" priority="1" dxfId="0" stopIfTrue="1">
      <formula>ISBLANK(C2)</formula>
    </cfRule>
  </conditionalFormatting>
  <conditionalFormatting sqref="D2:D228">
    <cfRule type="expression" priority="2" dxfId="5" stopIfTrue="1">
      <formula>ISNA(D2)</formula>
    </cfRule>
  </conditionalFormatting>
  <conditionalFormatting sqref="C2:C228">
    <cfRule type="expression" priority="3" dxfId="5" stopIfTrue="1">
      <formula>COUNTIF($C$5:$C$304,C2)&gt;1</formula>
    </cfRule>
  </conditionalFormatting>
  <conditionalFormatting sqref="J5:J228">
    <cfRule type="expression" priority="4" dxfId="6" stopIfTrue="1">
      <formula>OR(ISBLANK(J5),COUNT(A1:$J$1006)=0)</formula>
    </cfRule>
    <cfRule type="expression" priority="5" dxfId="5" stopIfTrue="1">
      <formula>J5&lt;MAX($J$4:J5)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80"/>
  <sheetViews>
    <sheetView zoomScale="85" zoomScaleNormal="85" zoomScalePageLayoutView="0" workbookViewId="0" topLeftCell="A1">
      <selection activeCell="G12" sqref="G12"/>
    </sheetView>
  </sheetViews>
  <sheetFormatPr defaultColWidth="7.8515625" defaultRowHeight="13.5" customHeight="1"/>
  <cols>
    <col min="1" max="1" width="14.28125" style="3" customWidth="1"/>
    <col min="2" max="2" width="8.140625" style="2" bestFit="1" customWidth="1"/>
    <col min="3" max="3" width="24.421875" style="14" customWidth="1"/>
    <col min="4" max="4" width="20.00390625" style="15" bestFit="1" customWidth="1"/>
    <col min="5" max="5" width="5.57421875" style="0" customWidth="1"/>
    <col min="6" max="6" width="17.421875" style="4" bestFit="1" customWidth="1"/>
    <col min="7" max="7" width="12.7109375" style="4" bestFit="1" customWidth="1"/>
    <col min="8" max="8" width="5.8515625" style="0" bestFit="1" customWidth="1"/>
    <col min="9" max="9" width="13.421875" style="1" customWidth="1"/>
    <col min="10" max="10" width="11.00390625" style="241" bestFit="1" customWidth="1"/>
    <col min="11" max="11" width="19.00390625" style="0" customWidth="1"/>
    <col min="12" max="12" width="27.8515625" style="0" bestFit="1" customWidth="1"/>
    <col min="13" max="13" width="7.8515625" style="0" customWidth="1"/>
  </cols>
  <sheetData>
    <row r="1" spans="1:10" s="20" customFormat="1" ht="27">
      <c r="A1" s="318" t="s">
        <v>489</v>
      </c>
      <c r="B1" s="319"/>
      <c r="C1" s="319"/>
      <c r="D1" s="319"/>
      <c r="E1" s="319"/>
      <c r="F1" s="319"/>
      <c r="G1" s="319"/>
      <c r="H1" s="319"/>
      <c r="I1" s="320"/>
      <c r="J1" s="250"/>
    </row>
    <row r="2" spans="1:10" s="20" customFormat="1" ht="27">
      <c r="A2" s="321">
        <v>42288</v>
      </c>
      <c r="B2" s="322"/>
      <c r="C2" s="322"/>
      <c r="D2" s="322"/>
      <c r="E2" s="322"/>
      <c r="F2" s="322"/>
      <c r="G2" s="322"/>
      <c r="H2" s="322"/>
      <c r="I2" s="323"/>
      <c r="J2" s="250"/>
    </row>
    <row r="3" spans="1:10" s="41" customFormat="1" ht="19.5">
      <c r="A3" s="37" t="s">
        <v>2</v>
      </c>
      <c r="B3" s="38" t="s">
        <v>3</v>
      </c>
      <c r="C3" s="38" t="s">
        <v>4</v>
      </c>
      <c r="D3" s="38" t="s">
        <v>5</v>
      </c>
      <c r="E3" s="39"/>
      <c r="F3" s="39" t="s">
        <v>6</v>
      </c>
      <c r="G3" s="39" t="s">
        <v>7</v>
      </c>
      <c r="H3" s="39"/>
      <c r="I3" s="40" t="s">
        <v>8</v>
      </c>
      <c r="J3" s="256"/>
    </row>
    <row r="4" spans="1:10" s="20" customFormat="1" ht="15" customHeight="1">
      <c r="A4" s="16"/>
      <c r="B4" s="10"/>
      <c r="C4" s="10"/>
      <c r="D4" s="10"/>
      <c r="E4" s="11"/>
      <c r="F4" s="11"/>
      <c r="G4" s="39"/>
      <c r="H4" s="11"/>
      <c r="I4" s="17"/>
      <c r="J4" s="250"/>
    </row>
    <row r="5" spans="1:10" s="28" customFormat="1" ht="15">
      <c r="A5" s="36"/>
      <c r="B5" s="22"/>
      <c r="C5" s="73"/>
      <c r="D5" s="74"/>
      <c r="E5" s="24"/>
      <c r="F5" s="255"/>
      <c r="G5" s="59"/>
      <c r="H5" s="19"/>
      <c r="I5" s="61"/>
      <c r="J5" s="254"/>
    </row>
    <row r="6" spans="1:10" s="28" customFormat="1" ht="18">
      <c r="A6" s="21"/>
      <c r="B6" s="22"/>
      <c r="C6" s="22"/>
      <c r="D6" s="23"/>
      <c r="E6" s="24"/>
      <c r="F6" s="25" t="s">
        <v>0</v>
      </c>
      <c r="G6" s="26">
        <v>10</v>
      </c>
      <c r="H6" s="314" t="s">
        <v>1</v>
      </c>
      <c r="I6" s="315"/>
      <c r="J6" s="254"/>
    </row>
    <row r="7" spans="1:10" s="28" customFormat="1" ht="15">
      <c r="A7" s="36"/>
      <c r="B7" s="22"/>
      <c r="C7" s="73"/>
      <c r="D7" s="74"/>
      <c r="E7" s="24"/>
      <c r="F7" s="255"/>
      <c r="G7" s="59"/>
      <c r="H7" s="19"/>
      <c r="I7" s="61"/>
      <c r="J7" s="254"/>
    </row>
    <row r="8" spans="1:10" s="28" customFormat="1" ht="15">
      <c r="A8" s="36">
        <v>2264</v>
      </c>
      <c r="B8" s="22">
        <v>15</v>
      </c>
      <c r="C8" s="18" t="s">
        <v>306</v>
      </c>
      <c r="D8" s="35" t="s">
        <v>307</v>
      </c>
      <c r="E8" s="24"/>
      <c r="F8" s="31">
        <v>0.042928240740740746</v>
      </c>
      <c r="G8" s="59">
        <f>($G$6/F8)/24</f>
        <v>9.706120248045293</v>
      </c>
      <c r="H8" s="19"/>
      <c r="I8" s="61">
        <f>F8/$G$6</f>
        <v>0.004292824074074075</v>
      </c>
      <c r="J8" s="254"/>
    </row>
    <row r="9" spans="1:10" s="28" customFormat="1" ht="15">
      <c r="A9" s="36">
        <v>2268</v>
      </c>
      <c r="B9" s="22">
        <v>16</v>
      </c>
      <c r="C9" s="18" t="s">
        <v>56</v>
      </c>
      <c r="D9" s="35" t="s">
        <v>230</v>
      </c>
      <c r="E9" s="24"/>
      <c r="F9" s="31">
        <v>0.042928240740740746</v>
      </c>
      <c r="G9" s="59">
        <f>($G$6/F9)/24</f>
        <v>9.706120248045293</v>
      </c>
      <c r="H9" s="19"/>
      <c r="I9" s="61">
        <f>F9/$G$6</f>
        <v>0.004292824074074075</v>
      </c>
      <c r="J9" s="254"/>
    </row>
    <row r="10" spans="1:10" s="28" customFormat="1" ht="15">
      <c r="A10" s="36">
        <v>2338</v>
      </c>
      <c r="B10" s="22">
        <v>14</v>
      </c>
      <c r="C10" s="18" t="s">
        <v>330</v>
      </c>
      <c r="D10" s="35" t="s">
        <v>331</v>
      </c>
      <c r="E10" s="24"/>
      <c r="F10" s="31">
        <v>0.043645833333333335</v>
      </c>
      <c r="G10" s="59">
        <f>($G$6/F10)/24</f>
        <v>9.54653937947494</v>
      </c>
      <c r="H10" s="19"/>
      <c r="I10" s="61">
        <f>F10/$G$6</f>
        <v>0.004364583333333333</v>
      </c>
      <c r="J10" s="254"/>
    </row>
    <row r="11" spans="1:10" s="28" customFormat="1" ht="15">
      <c r="A11" s="36">
        <v>2363</v>
      </c>
      <c r="B11" s="22">
        <v>17</v>
      </c>
      <c r="C11" s="18" t="s">
        <v>16</v>
      </c>
      <c r="D11" s="35" t="s">
        <v>43</v>
      </c>
      <c r="E11" s="24"/>
      <c r="F11" s="31">
        <v>0.04422453703703704</v>
      </c>
      <c r="G11" s="59">
        <f>($G$6/F11)/24</f>
        <v>9.421617377649829</v>
      </c>
      <c r="H11" s="19"/>
      <c r="I11" s="61">
        <f>F11/$G$6</f>
        <v>0.0044224537037037045</v>
      </c>
      <c r="J11" s="254"/>
    </row>
    <row r="12" spans="1:10" s="28" customFormat="1" ht="15">
      <c r="A12" s="316" t="s">
        <v>488</v>
      </c>
      <c r="B12" s="317"/>
      <c r="C12" s="317"/>
      <c r="D12" s="35"/>
      <c r="E12" s="24"/>
      <c r="F12" s="31">
        <v>0.02957175925925926</v>
      </c>
      <c r="G12" s="59">
        <f>($G$6/F12)/24</f>
        <v>14.090019569471623</v>
      </c>
      <c r="H12" s="19"/>
      <c r="I12" s="61">
        <f>F12/$G$6</f>
        <v>0.002957175925925926</v>
      </c>
      <c r="J12" s="254"/>
    </row>
    <row r="13" spans="1:10" s="28" customFormat="1" ht="15">
      <c r="A13" s="36"/>
      <c r="B13" s="22"/>
      <c r="C13" s="18"/>
      <c r="D13" s="35"/>
      <c r="E13" s="24"/>
      <c r="F13" s="31"/>
      <c r="G13" s="59"/>
      <c r="H13" s="19"/>
      <c r="I13" s="61"/>
      <c r="J13" s="254"/>
    </row>
    <row r="14" spans="1:10" s="28" customFormat="1" ht="18">
      <c r="A14" s="21"/>
      <c r="B14" s="22"/>
      <c r="C14" s="22"/>
      <c r="D14" s="23"/>
      <c r="E14" s="24"/>
      <c r="F14" s="25" t="s">
        <v>0</v>
      </c>
      <c r="G14" s="26">
        <v>15</v>
      </c>
      <c r="H14" s="314" t="s">
        <v>1</v>
      </c>
      <c r="I14" s="315"/>
      <c r="J14" s="254"/>
    </row>
    <row r="15" spans="1:10" s="28" customFormat="1" ht="15">
      <c r="A15" s="36"/>
      <c r="B15" s="22"/>
      <c r="C15" s="18"/>
      <c r="D15" s="35"/>
      <c r="E15" s="24"/>
      <c r="F15" s="31"/>
      <c r="G15" s="59"/>
      <c r="H15" s="19"/>
      <c r="I15" s="61"/>
      <c r="J15" s="254"/>
    </row>
    <row r="16" spans="1:10" s="28" customFormat="1" ht="15">
      <c r="A16" s="36">
        <v>1176</v>
      </c>
      <c r="B16" s="22">
        <v>18</v>
      </c>
      <c r="C16" s="18" t="s">
        <v>300</v>
      </c>
      <c r="D16" s="35" t="s">
        <v>301</v>
      </c>
      <c r="E16" s="24"/>
      <c r="F16" s="31">
        <v>0.054502314814814816</v>
      </c>
      <c r="G16" s="59">
        <f>($G$14/F16)/24</f>
        <v>11.46740284561478</v>
      </c>
      <c r="H16" s="19"/>
      <c r="I16" s="61">
        <f>F16/$G$14</f>
        <v>0.003633487654320988</v>
      </c>
      <c r="J16" s="254"/>
    </row>
    <row r="17" spans="1:10" s="28" customFormat="1" ht="15">
      <c r="A17" s="36">
        <v>2006</v>
      </c>
      <c r="B17" s="22">
        <v>18</v>
      </c>
      <c r="C17" s="18" t="s">
        <v>487</v>
      </c>
      <c r="D17" s="35" t="s">
        <v>325</v>
      </c>
      <c r="E17" s="24"/>
      <c r="F17" s="31">
        <v>0.06356481481481481</v>
      </c>
      <c r="G17" s="59">
        <f>($G$14/F17)/24</f>
        <v>9.832483612527314</v>
      </c>
      <c r="H17" s="19"/>
      <c r="I17" s="61">
        <f>F17/$G$14</f>
        <v>0.004237654320987654</v>
      </c>
      <c r="J17" s="254"/>
    </row>
    <row r="18" spans="1:10" s="28" customFormat="1" ht="15">
      <c r="A18" s="36">
        <v>2007</v>
      </c>
      <c r="B18" s="22">
        <v>18</v>
      </c>
      <c r="C18" s="18" t="s">
        <v>233</v>
      </c>
      <c r="D18" s="35" t="s">
        <v>234</v>
      </c>
      <c r="E18" s="24"/>
      <c r="F18" s="31">
        <v>0.06357638888888889</v>
      </c>
      <c r="G18" s="59">
        <f>($G$14/F18)/24</f>
        <v>9.830693610049153</v>
      </c>
      <c r="H18" s="19"/>
      <c r="I18" s="61">
        <f>F18/$G$14</f>
        <v>0.004238425925925926</v>
      </c>
      <c r="J18" s="254"/>
    </row>
    <row r="19" spans="1:10" s="28" customFormat="1" ht="15">
      <c r="A19" s="36">
        <v>2014</v>
      </c>
      <c r="B19" s="22">
        <v>18</v>
      </c>
      <c r="C19" s="18" t="s">
        <v>302</v>
      </c>
      <c r="D19" s="35" t="s">
        <v>303</v>
      </c>
      <c r="E19" s="24"/>
      <c r="F19" s="31">
        <v>0.06366898148148148</v>
      </c>
      <c r="G19" s="59">
        <f>($G$14/F19)/24</f>
        <v>9.816397018723869</v>
      </c>
      <c r="H19" s="19"/>
      <c r="I19" s="61">
        <f>F19/$G$14</f>
        <v>0.004244598765432098</v>
      </c>
      <c r="J19" s="254"/>
    </row>
    <row r="20" spans="1:10" s="20" customFormat="1" ht="15">
      <c r="A20" s="316" t="s">
        <v>486</v>
      </c>
      <c r="B20" s="317"/>
      <c r="C20" s="317"/>
      <c r="D20" s="35"/>
      <c r="E20" s="30"/>
      <c r="F20" s="31"/>
      <c r="G20" s="60"/>
      <c r="H20" s="19"/>
      <c r="I20" s="61"/>
      <c r="J20" s="250"/>
    </row>
    <row r="21" spans="1:10" s="20" customFormat="1" ht="15.75" thickBot="1">
      <c r="A21" s="253"/>
      <c r="B21" s="252"/>
      <c r="C21" s="251"/>
      <c r="D21" s="67"/>
      <c r="E21" s="68"/>
      <c r="F21" s="69"/>
      <c r="G21" s="70"/>
      <c r="H21" s="71"/>
      <c r="I21" s="65"/>
      <c r="J21" s="250"/>
    </row>
    <row r="22" spans="1:11" s="4" customFormat="1" ht="14.25">
      <c r="A22" s="3"/>
      <c r="B22" s="2"/>
      <c r="C22" s="14"/>
      <c r="D22" s="15"/>
      <c r="E22"/>
      <c r="F22" s="7"/>
      <c r="H22"/>
      <c r="I22" s="13"/>
      <c r="J22" s="241"/>
      <c r="K22"/>
    </row>
    <row r="23" spans="1:11" s="4" customFormat="1" ht="14.25">
      <c r="A23" s="3"/>
      <c r="B23" s="2"/>
      <c r="C23" s="14"/>
      <c r="D23" s="15">
        <v>2122</v>
      </c>
      <c r="E23"/>
      <c r="F23" s="7"/>
      <c r="H23"/>
      <c r="I23" s="13"/>
      <c r="J23" s="241"/>
      <c r="K23"/>
    </row>
    <row r="24" spans="1:11" s="4" customFormat="1" ht="14.25">
      <c r="A24" s="3"/>
      <c r="B24" s="2"/>
      <c r="C24" s="14"/>
      <c r="D24" s="15">
        <v>2630</v>
      </c>
      <c r="E24"/>
      <c r="F24" s="7"/>
      <c r="H24"/>
      <c r="I24" s="13"/>
      <c r="J24" s="241"/>
      <c r="K24"/>
    </row>
    <row r="25" spans="1:11" s="4" customFormat="1" ht="14.25">
      <c r="A25" s="3"/>
      <c r="B25" s="2"/>
      <c r="C25" s="14"/>
      <c r="D25" s="15">
        <v>3810</v>
      </c>
      <c r="E25"/>
      <c r="F25" s="7"/>
      <c r="H25"/>
      <c r="I25" s="13"/>
      <c r="J25" s="241"/>
      <c r="K25"/>
    </row>
    <row r="26" spans="1:11" s="4" customFormat="1" ht="14.25">
      <c r="A26" s="3"/>
      <c r="B26" s="2"/>
      <c r="C26" s="14"/>
      <c r="D26" s="15">
        <v>1732</v>
      </c>
      <c r="E26"/>
      <c r="F26" s="7"/>
      <c r="H26"/>
      <c r="I26" s="13"/>
      <c r="J26" s="241"/>
      <c r="K26"/>
    </row>
    <row r="27" spans="1:10" ht="14.25">
      <c r="A27"/>
      <c r="C27" s="244"/>
      <c r="D27" s="15">
        <v>18</v>
      </c>
      <c r="E27" s="244"/>
      <c r="F27" s="244"/>
      <c r="G27" s="244"/>
      <c r="H27" s="243"/>
      <c r="I27" s="242"/>
      <c r="J27" s="246"/>
    </row>
    <row r="28" spans="1:10" ht="14.25">
      <c r="A28"/>
      <c r="C28" s="244"/>
      <c r="D28" s="249">
        <f>SUM(D23:D27)</f>
        <v>10312</v>
      </c>
      <c r="E28" s="244"/>
      <c r="F28" s="244"/>
      <c r="G28" s="244"/>
      <c r="H28" s="247"/>
      <c r="I28" s="242"/>
      <c r="J28" s="246"/>
    </row>
    <row r="29" spans="1:10" ht="14.25">
      <c r="A29"/>
      <c r="C29" s="244"/>
      <c r="D29" s="15" t="s">
        <v>490</v>
      </c>
      <c r="E29" s="244"/>
      <c r="F29" s="244"/>
      <c r="G29" s="244"/>
      <c r="H29" s="243"/>
      <c r="I29" s="242"/>
      <c r="J29" s="246"/>
    </row>
    <row r="30" spans="1:10" ht="14.25">
      <c r="A30"/>
      <c r="C30" s="244"/>
      <c r="D30" s="245"/>
      <c r="E30" s="244"/>
      <c r="F30" s="244"/>
      <c r="G30" s="244"/>
      <c r="H30" s="243"/>
      <c r="I30" s="242"/>
      <c r="J30" s="246"/>
    </row>
    <row r="31" spans="1:10" ht="14.25">
      <c r="A31"/>
      <c r="C31" s="244"/>
      <c r="E31" s="244"/>
      <c r="F31" s="244"/>
      <c r="G31" s="244"/>
      <c r="H31" s="243"/>
      <c r="I31" s="242"/>
      <c r="J31" s="246"/>
    </row>
    <row r="32" spans="1:10" ht="14.25">
      <c r="A32"/>
      <c r="C32" s="244"/>
      <c r="D32" s="245"/>
      <c r="E32" s="244"/>
      <c r="F32" s="244"/>
      <c r="G32" s="244"/>
      <c r="H32" s="243"/>
      <c r="I32" s="242"/>
      <c r="J32" s="246"/>
    </row>
    <row r="33" spans="1:10" ht="14.25">
      <c r="A33"/>
      <c r="C33" s="244"/>
      <c r="D33" s="193"/>
      <c r="E33" s="248"/>
      <c r="F33" s="248"/>
      <c r="G33" s="248"/>
      <c r="H33" s="247"/>
      <c r="I33" s="242"/>
      <c r="J33" s="246"/>
    </row>
    <row r="34" spans="1:10" ht="14.25">
      <c r="A34"/>
      <c r="C34" s="244"/>
      <c r="D34" s="245"/>
      <c r="E34" s="244"/>
      <c r="F34" s="244"/>
      <c r="G34" s="244"/>
      <c r="H34" s="243"/>
      <c r="I34" s="242"/>
      <c r="J34" s="246"/>
    </row>
    <row r="35" spans="1:10" ht="14.25">
      <c r="A35"/>
      <c r="C35" s="244"/>
      <c r="D35" s="245"/>
      <c r="E35" s="244"/>
      <c r="F35" s="244"/>
      <c r="G35" s="244"/>
      <c r="H35" s="243"/>
      <c r="I35" s="242"/>
      <c r="J35" s="246"/>
    </row>
    <row r="36" spans="1:10" ht="14.25">
      <c r="A36"/>
      <c r="C36" s="244"/>
      <c r="D36" s="245"/>
      <c r="E36" s="244"/>
      <c r="F36" s="244"/>
      <c r="G36" s="244"/>
      <c r="H36" s="243"/>
      <c r="I36" s="242"/>
      <c r="J36" s="246"/>
    </row>
    <row r="37" spans="1:10" ht="14.25">
      <c r="A37"/>
      <c r="C37" s="244"/>
      <c r="D37" s="245"/>
      <c r="E37" s="244"/>
      <c r="F37" s="244"/>
      <c r="G37" s="244"/>
      <c r="H37" s="244"/>
      <c r="I37" s="242"/>
      <c r="J37" s="246"/>
    </row>
    <row r="38" spans="1:10" ht="14.25">
      <c r="A38"/>
      <c r="C38" s="244"/>
      <c r="D38" s="245"/>
      <c r="E38" s="244"/>
      <c r="F38" s="244"/>
      <c r="G38" s="244"/>
      <c r="H38" s="243"/>
      <c r="I38" s="242"/>
      <c r="J38" s="246"/>
    </row>
    <row r="39" spans="1:10" ht="14.25">
      <c r="A39"/>
      <c r="C39" s="244"/>
      <c r="D39" s="193"/>
      <c r="E39" s="248"/>
      <c r="F39" s="248"/>
      <c r="G39" s="248"/>
      <c r="H39" s="247"/>
      <c r="I39" s="242"/>
      <c r="J39" s="246"/>
    </row>
    <row r="40" spans="1:10" ht="14.25">
      <c r="A40"/>
      <c r="C40" s="244"/>
      <c r="D40" s="245"/>
      <c r="E40" s="244"/>
      <c r="F40" s="244"/>
      <c r="G40" s="244"/>
      <c r="H40" s="243"/>
      <c r="I40" s="242"/>
      <c r="J40" s="246"/>
    </row>
    <row r="41" spans="1:10" ht="14.25">
      <c r="A41"/>
      <c r="C41" s="244"/>
      <c r="D41" s="245"/>
      <c r="E41" s="244"/>
      <c r="F41" s="244"/>
      <c r="G41" s="244"/>
      <c r="H41" s="243"/>
      <c r="I41" s="242"/>
      <c r="J41" s="246"/>
    </row>
    <row r="42" spans="1:10" ht="14.25">
      <c r="A42"/>
      <c r="C42" s="244"/>
      <c r="D42" s="245"/>
      <c r="E42" s="244"/>
      <c r="F42" s="244"/>
      <c r="G42" s="244"/>
      <c r="H42" s="243"/>
      <c r="I42" s="242"/>
      <c r="J42" s="246"/>
    </row>
    <row r="43" spans="1:10" ht="14.25">
      <c r="A43"/>
      <c r="C43" s="244"/>
      <c r="D43" s="245"/>
      <c r="E43" s="244"/>
      <c r="F43" s="244"/>
      <c r="G43" s="244"/>
      <c r="H43" s="243"/>
      <c r="I43" s="242"/>
      <c r="J43" s="246"/>
    </row>
    <row r="44" spans="1:10" ht="14.25">
      <c r="A44"/>
      <c r="C44" s="244"/>
      <c r="D44" s="245"/>
      <c r="E44" s="244"/>
      <c r="F44" s="244"/>
      <c r="G44" s="244"/>
      <c r="H44" s="243"/>
      <c r="I44" s="242"/>
      <c r="J44" s="246"/>
    </row>
    <row r="45" spans="1:10" ht="14.25">
      <c r="A45"/>
      <c r="C45" s="244"/>
      <c r="D45" s="245"/>
      <c r="E45" s="244"/>
      <c r="F45" s="244"/>
      <c r="G45" s="244"/>
      <c r="H45" s="243"/>
      <c r="I45" s="242"/>
      <c r="J45" s="246"/>
    </row>
    <row r="46" spans="1:10" ht="14.25">
      <c r="A46"/>
      <c r="C46" s="244"/>
      <c r="D46" s="245"/>
      <c r="E46" s="244"/>
      <c r="F46" s="244"/>
      <c r="G46" s="244"/>
      <c r="H46" s="243"/>
      <c r="I46" s="242"/>
      <c r="J46" s="246"/>
    </row>
    <row r="47" spans="1:10" ht="14.25">
      <c r="A47"/>
      <c r="C47" s="244"/>
      <c r="D47" s="244"/>
      <c r="E47" s="244"/>
      <c r="F47" s="244"/>
      <c r="G47" s="244"/>
      <c r="H47" s="244"/>
      <c r="I47" s="242"/>
      <c r="J47" s="246"/>
    </row>
    <row r="48" spans="1:10" ht="14.25">
      <c r="A48"/>
      <c r="C48" s="244"/>
      <c r="D48" s="245"/>
      <c r="E48" s="244"/>
      <c r="F48" s="244"/>
      <c r="G48" s="244"/>
      <c r="H48" s="243"/>
      <c r="I48" s="242"/>
      <c r="J48" s="246"/>
    </row>
    <row r="49" spans="1:10" ht="14.25">
      <c r="A49"/>
      <c r="C49" s="244"/>
      <c r="D49" s="193"/>
      <c r="E49" s="248"/>
      <c r="F49" s="248"/>
      <c r="G49" s="248"/>
      <c r="H49" s="247"/>
      <c r="I49" s="242"/>
      <c r="J49" s="246"/>
    </row>
    <row r="50" spans="1:10" ht="14.25">
      <c r="A50"/>
      <c r="C50" s="244"/>
      <c r="D50" s="244"/>
      <c r="E50" s="244"/>
      <c r="F50" s="244"/>
      <c r="G50" s="244"/>
      <c r="H50" s="244"/>
      <c r="I50" s="242"/>
      <c r="J50" s="246"/>
    </row>
    <row r="51" spans="1:10" ht="14.25">
      <c r="A51"/>
      <c r="C51" s="244"/>
      <c r="D51" s="244"/>
      <c r="E51" s="244"/>
      <c r="F51" s="244"/>
      <c r="G51" s="244"/>
      <c r="H51" s="244"/>
      <c r="I51" s="242"/>
      <c r="J51" s="246"/>
    </row>
    <row r="52" spans="1:10" ht="14.25">
      <c r="A52"/>
      <c r="C52" s="244"/>
      <c r="D52" s="245"/>
      <c r="E52" s="244"/>
      <c r="F52" s="244"/>
      <c r="G52" s="244"/>
      <c r="H52" s="247"/>
      <c r="I52" s="242"/>
      <c r="J52" s="246"/>
    </row>
    <row r="53" spans="1:10" ht="14.25">
      <c r="A53"/>
      <c r="C53" s="244"/>
      <c r="D53" s="245"/>
      <c r="E53" s="244"/>
      <c r="F53" s="244"/>
      <c r="G53" s="244"/>
      <c r="H53" s="243"/>
      <c r="I53" s="242"/>
      <c r="J53" s="246"/>
    </row>
    <row r="54" spans="1:10" ht="14.25">
      <c r="A54"/>
      <c r="C54" s="244"/>
      <c r="D54" s="244"/>
      <c r="E54" s="244"/>
      <c r="F54" s="244"/>
      <c r="G54" s="244"/>
      <c r="H54" s="244"/>
      <c r="I54" s="242"/>
      <c r="J54" s="246"/>
    </row>
    <row r="55" spans="1:10" ht="14.25">
      <c r="A55"/>
      <c r="C55" s="244"/>
      <c r="D55" s="244"/>
      <c r="E55" s="244"/>
      <c r="F55" s="244"/>
      <c r="G55" s="244"/>
      <c r="H55" s="244"/>
      <c r="I55" s="242"/>
      <c r="J55" s="246"/>
    </row>
    <row r="56" spans="1:10" ht="14.25">
      <c r="A56"/>
      <c r="C56" s="244"/>
      <c r="D56" s="244"/>
      <c r="E56" s="244"/>
      <c r="F56" s="244"/>
      <c r="G56" s="244"/>
      <c r="H56" s="244"/>
      <c r="I56" s="242"/>
      <c r="J56" s="246"/>
    </row>
    <row r="57" spans="1:10" ht="14.25">
      <c r="A57"/>
      <c r="C57" s="244"/>
      <c r="D57" s="245"/>
      <c r="E57" s="244"/>
      <c r="F57" s="244"/>
      <c r="G57" s="244"/>
      <c r="H57" s="243"/>
      <c r="I57" s="242"/>
      <c r="J57" s="246"/>
    </row>
    <row r="58" spans="1:10" ht="14.25">
      <c r="A58"/>
      <c r="C58" s="244"/>
      <c r="D58" s="244"/>
      <c r="E58" s="244"/>
      <c r="F58" s="244"/>
      <c r="G58" s="244"/>
      <c r="H58" s="244"/>
      <c r="I58" s="242"/>
      <c r="J58" s="246"/>
    </row>
    <row r="59" spans="1:10" ht="14.25">
      <c r="A59"/>
      <c r="C59" s="244"/>
      <c r="D59" s="245"/>
      <c r="E59" s="244"/>
      <c r="F59" s="244"/>
      <c r="G59" s="244"/>
      <c r="H59" s="243"/>
      <c r="I59" s="242"/>
      <c r="J59" s="246"/>
    </row>
    <row r="60" spans="1:10" ht="14.25">
      <c r="A60"/>
      <c r="C60" s="244"/>
      <c r="D60" s="244"/>
      <c r="E60" s="244"/>
      <c r="F60" s="244"/>
      <c r="G60" s="244"/>
      <c r="H60" s="244"/>
      <c r="I60" s="242"/>
      <c r="J60" s="246"/>
    </row>
    <row r="61" spans="1:10" ht="14.25">
      <c r="A61"/>
      <c r="C61" s="244"/>
      <c r="D61" s="245"/>
      <c r="E61" s="244"/>
      <c r="F61" s="244"/>
      <c r="G61" s="244"/>
      <c r="H61" s="244"/>
      <c r="I61" s="242"/>
      <c r="J61" s="246"/>
    </row>
    <row r="62" spans="1:10" ht="14.25">
      <c r="A62"/>
      <c r="C62" s="244"/>
      <c r="D62" s="245"/>
      <c r="E62" s="244"/>
      <c r="F62" s="244"/>
      <c r="G62" s="244"/>
      <c r="H62" s="244"/>
      <c r="I62" s="242"/>
      <c r="J62" s="246"/>
    </row>
    <row r="63" spans="1:10" ht="14.25">
      <c r="A63"/>
      <c r="C63" s="244"/>
      <c r="D63" s="244"/>
      <c r="E63" s="244"/>
      <c r="F63" s="244"/>
      <c r="G63" s="244"/>
      <c r="H63" s="244"/>
      <c r="I63" s="242"/>
      <c r="J63" s="246"/>
    </row>
    <row r="64" spans="1:10" ht="14.25">
      <c r="A64"/>
      <c r="C64" s="244"/>
      <c r="D64" s="245"/>
      <c r="E64" s="244"/>
      <c r="F64" s="244"/>
      <c r="G64" s="244"/>
      <c r="H64" s="243"/>
      <c r="I64" s="242"/>
      <c r="J64" s="246"/>
    </row>
    <row r="65" ht="14.25"/>
    <row r="66" ht="14.25"/>
    <row r="67" spans="3:9" ht="14.25">
      <c r="C67" s="244"/>
      <c r="D67" s="245"/>
      <c r="E67" s="244"/>
      <c r="F67" s="244"/>
      <c r="G67" s="244"/>
      <c r="H67" s="243"/>
      <c r="I67" s="242"/>
    </row>
    <row r="68" spans="3:9" ht="14.25">
      <c r="C68" s="244"/>
      <c r="D68" s="245"/>
      <c r="E68" s="244"/>
      <c r="F68" s="244"/>
      <c r="G68" s="244"/>
      <c r="H68" s="243"/>
      <c r="I68" s="242"/>
    </row>
    <row r="69" spans="3:9" ht="14.25">
      <c r="C69" s="244"/>
      <c r="D69" s="245"/>
      <c r="E69" s="244"/>
      <c r="F69" s="244"/>
      <c r="G69" s="244"/>
      <c r="H69" s="243"/>
      <c r="I69" s="242"/>
    </row>
    <row r="70" spans="3:9" ht="14.25">
      <c r="C70" s="244"/>
      <c r="D70" s="245"/>
      <c r="E70" s="244"/>
      <c r="F70" s="244"/>
      <c r="G70" s="244"/>
      <c r="H70" s="243"/>
      <c r="I70" s="242"/>
    </row>
    <row r="71" spans="3:9" ht="14.25">
      <c r="C71" s="244"/>
      <c r="D71" s="245"/>
      <c r="E71" s="244"/>
      <c r="F71" s="244"/>
      <c r="G71" s="244"/>
      <c r="H71" s="243"/>
      <c r="I71" s="242"/>
    </row>
    <row r="72" spans="3:9" ht="14.25">
      <c r="C72" s="244"/>
      <c r="D72" s="245"/>
      <c r="E72" s="244"/>
      <c r="F72" s="244"/>
      <c r="G72" s="244"/>
      <c r="H72" s="243"/>
      <c r="I72" s="242"/>
    </row>
    <row r="73" spans="3:9" ht="14.25">
      <c r="C73" s="244"/>
      <c r="D73" s="245"/>
      <c r="E73" s="244"/>
      <c r="F73" s="244"/>
      <c r="G73" s="244"/>
      <c r="H73" s="243"/>
      <c r="I73" s="242"/>
    </row>
    <row r="74" spans="3:9" ht="14.25">
      <c r="C74" s="244"/>
      <c r="D74" s="245"/>
      <c r="E74" s="244"/>
      <c r="F74" s="244"/>
      <c r="G74" s="244"/>
      <c r="H74" s="243"/>
      <c r="I74" s="242"/>
    </row>
    <row r="75" spans="3:9" ht="14.25">
      <c r="C75" s="244"/>
      <c r="D75" s="245"/>
      <c r="E75" s="244"/>
      <c r="F75" s="244"/>
      <c r="G75" s="244"/>
      <c r="H75" s="243"/>
      <c r="I75" s="242"/>
    </row>
    <row r="76" spans="3:9" ht="14.25">
      <c r="C76" s="244"/>
      <c r="D76" s="245"/>
      <c r="E76" s="244"/>
      <c r="F76" s="244"/>
      <c r="G76" s="244"/>
      <c r="H76" s="243"/>
      <c r="I76" s="242"/>
    </row>
    <row r="77" spans="1:11" s="241" customFormat="1" ht="14.25">
      <c r="A77" s="3"/>
      <c r="B77" s="2"/>
      <c r="C77" s="244"/>
      <c r="D77" s="245"/>
      <c r="E77" s="244"/>
      <c r="F77" s="244"/>
      <c r="G77" s="244"/>
      <c r="H77" s="243"/>
      <c r="I77" s="242"/>
      <c r="K77"/>
    </row>
    <row r="78" spans="1:11" s="241" customFormat="1" ht="14.25">
      <c r="A78" s="3"/>
      <c r="B78" s="2"/>
      <c r="C78" s="244"/>
      <c r="D78" s="245"/>
      <c r="E78" s="244"/>
      <c r="F78" s="244"/>
      <c r="G78" s="244"/>
      <c r="H78" s="243"/>
      <c r="I78" s="242"/>
      <c r="K78"/>
    </row>
    <row r="79" spans="1:11" s="241" customFormat="1" ht="14.25">
      <c r="A79" s="3"/>
      <c r="B79" s="2"/>
      <c r="C79" s="244"/>
      <c r="D79" s="245"/>
      <c r="E79" s="244"/>
      <c r="F79" s="244"/>
      <c r="G79" s="244"/>
      <c r="H79" s="243"/>
      <c r="I79" s="242"/>
      <c r="K79"/>
    </row>
    <row r="80" spans="1:11" s="241" customFormat="1" ht="14.25">
      <c r="A80" s="3"/>
      <c r="B80" s="2"/>
      <c r="C80" s="244"/>
      <c r="D80" s="245"/>
      <c r="E80" s="244"/>
      <c r="F80" s="244"/>
      <c r="G80" s="244"/>
      <c r="H80" s="243"/>
      <c r="I80" s="242"/>
      <c r="K80"/>
    </row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</sheetData>
  <sheetProtection/>
  <mergeCells count="6">
    <mergeCell ref="H6:I6"/>
    <mergeCell ref="A12:C12"/>
    <mergeCell ref="H14:I14"/>
    <mergeCell ref="A20:C20"/>
    <mergeCell ref="A1:I1"/>
    <mergeCell ref="A2:I2"/>
  </mergeCells>
  <conditionalFormatting sqref="D67:D80 D30 D32:D64">
    <cfRule type="expression" priority="1" dxfId="1" stopIfTrue="1">
      <formula>AND(ISBLANK(D30),NOT(ISBLANK(E30)))</formula>
    </cfRule>
  </conditionalFormatting>
  <conditionalFormatting sqref="C27:C64 C67:C80">
    <cfRule type="expression" priority="2" dxfId="3" stopIfTrue="1">
      <formula>AND(ISBLANK(C27),NOT(ISBLANK(E27)))</formula>
    </cfRule>
  </conditionalFormatting>
  <conditionalFormatting sqref="I27:I64 I67:I80">
    <cfRule type="expression" priority="3" dxfId="2" stopIfTrue="1">
      <formula>ISERROR(I27)</formula>
    </cfRule>
  </conditionalFormatting>
  <conditionalFormatting sqref="D28">
    <cfRule type="expression" priority="4" dxfId="1" stopIfTrue="1">
      <formula>AND(ISBLANK(D28),NOT(ISBLANK(E27)))</formula>
    </cfRule>
  </conditionalFormatting>
  <dataValidations count="3">
    <dataValidation type="whole" allowBlank="1" showInputMessage="1" showErrorMessage="1" prompt="Geboortejaar ingeven met een cijfer tussen 0 en 99" error="Geboortejaar ingeven met een cijfer tussen 0 en 99. Dit wordt dan automatisch omgezet (lage getallen tmv het huidige jaar met 2000 andere met 1900)." sqref="G27:G64 G67:G80">
      <formula1>0</formula1>
      <formula2>99</formula2>
    </dataValidation>
    <dataValidation allowBlank="1" promptTitle="Kies een school (of tik in)" prompt="&#10;Let op: een nieuwe school moet je eerst aanbrengen onder in de lijst van scholen (links kolom B)." errorTitle="Foutmelding" error="De naam van de school is niet correct gespeld of is nog niet in de lijst van scholen aangebracht (tabblad &lt;tabellen&gt;)." sqref="I27:I64 I67:I80"/>
    <dataValidation type="custom" allowBlank="1" showInputMessage="1" showErrorMessage="1" errorTitle="Fout" error="M voor mannen&#10;V voor vrouwen" sqref="F27:F64 F67:F80">
      <formula1>OR(F27="V",F27="M")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S71"/>
  <sheetViews>
    <sheetView zoomScale="75" zoomScaleNormal="75" zoomScalePageLayoutView="0" workbookViewId="0" topLeftCell="A1">
      <selection activeCell="A1" sqref="A1:I1"/>
    </sheetView>
  </sheetViews>
  <sheetFormatPr defaultColWidth="7.8515625" defaultRowHeight="13.5" customHeight="1"/>
  <cols>
    <col min="1" max="1" width="14.28125" style="3" customWidth="1"/>
    <col min="2" max="2" width="4.57421875" style="2" customWidth="1"/>
    <col min="3" max="3" width="24.421875" style="14" customWidth="1"/>
    <col min="4" max="4" width="32.8515625" style="15" bestFit="1" customWidth="1"/>
    <col min="5" max="5" width="2.8515625" style="0" customWidth="1"/>
    <col min="6" max="6" width="17.421875" style="4" bestFit="1" customWidth="1"/>
    <col min="7" max="7" width="18.00390625" style="4" customWidth="1"/>
    <col min="8" max="8" width="2.7109375" style="0" customWidth="1"/>
    <col min="9" max="9" width="13.421875" style="1" customWidth="1"/>
  </cols>
  <sheetData>
    <row r="1" spans="1:9" s="20" customFormat="1" ht="31.5" customHeight="1">
      <c r="A1" s="318" t="s">
        <v>475</v>
      </c>
      <c r="B1" s="319"/>
      <c r="C1" s="319"/>
      <c r="D1" s="319"/>
      <c r="E1" s="319"/>
      <c r="F1" s="319"/>
      <c r="G1" s="319"/>
      <c r="H1" s="319"/>
      <c r="I1" s="320"/>
    </row>
    <row r="2" spans="1:9" s="20" customFormat="1" ht="27">
      <c r="A2" s="321">
        <v>42245</v>
      </c>
      <c r="B2" s="322"/>
      <c r="C2" s="322"/>
      <c r="D2" s="322"/>
      <c r="E2" s="322"/>
      <c r="F2" s="322"/>
      <c r="G2" s="322"/>
      <c r="H2" s="322"/>
      <c r="I2" s="323"/>
    </row>
    <row r="3" spans="1:9" s="20" customFormat="1" ht="27">
      <c r="A3" s="232"/>
      <c r="B3" s="233"/>
      <c r="C3" s="233"/>
      <c r="D3" s="233"/>
      <c r="E3" s="233"/>
      <c r="F3" s="233"/>
      <c r="G3" s="233"/>
      <c r="H3" s="233"/>
      <c r="I3" s="234"/>
    </row>
    <row r="4" spans="1:9" s="41" customFormat="1" ht="19.5" customHeight="1">
      <c r="A4" s="37" t="s">
        <v>2</v>
      </c>
      <c r="B4" s="38" t="s">
        <v>3</v>
      </c>
      <c r="C4" s="38" t="s">
        <v>4</v>
      </c>
      <c r="D4" s="38" t="s">
        <v>5</v>
      </c>
      <c r="E4" s="39"/>
      <c r="F4" s="39" t="s">
        <v>6</v>
      </c>
      <c r="G4" s="39" t="s">
        <v>8</v>
      </c>
      <c r="H4" s="236"/>
      <c r="I4" s="40" t="s">
        <v>7</v>
      </c>
    </row>
    <row r="5" spans="1:9" s="20" customFormat="1" ht="15" customHeight="1">
      <c r="A5" s="16"/>
      <c r="B5" s="10"/>
      <c r="C5" s="10"/>
      <c r="D5" s="10"/>
      <c r="E5" s="11"/>
      <c r="F5" s="11"/>
      <c r="G5" s="39"/>
      <c r="H5" s="11"/>
      <c r="I5" s="40"/>
    </row>
    <row r="6" spans="1:9" s="27" customFormat="1" ht="18">
      <c r="A6" s="21"/>
      <c r="B6" s="22"/>
      <c r="C6" s="22"/>
      <c r="D6" s="23"/>
      <c r="E6" s="24"/>
      <c r="F6" s="82" t="s">
        <v>0</v>
      </c>
      <c r="G6" s="117">
        <f>G21/2</f>
        <v>8.04672</v>
      </c>
      <c r="H6" s="235"/>
      <c r="I6" s="237"/>
    </row>
    <row r="7" spans="1:19" s="28" customFormat="1" ht="15" customHeight="1">
      <c r="A7" s="21"/>
      <c r="B7" s="22"/>
      <c r="C7" s="22"/>
      <c r="D7" s="23"/>
      <c r="E7" s="24"/>
      <c r="F7" s="24"/>
      <c r="G7" s="24"/>
      <c r="H7" s="24"/>
      <c r="I7" s="238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s="20" customFormat="1" ht="19.5" customHeight="1">
      <c r="A8" s="36">
        <v>18</v>
      </c>
      <c r="B8" s="29">
        <v>1</v>
      </c>
      <c r="C8" s="18" t="s">
        <v>15</v>
      </c>
      <c r="D8" s="240" t="s">
        <v>47</v>
      </c>
      <c r="E8" s="34"/>
      <c r="F8" s="31">
        <v>0.028136574074074074</v>
      </c>
      <c r="G8" s="75">
        <f aca="true" t="shared" si="0" ref="G8:G19">F8/$G$6</f>
        <v>0.0034966513155762933</v>
      </c>
      <c r="H8" s="19"/>
      <c r="I8" s="239">
        <f>($G$6/F8)/24</f>
        <v>11.916162895927604</v>
      </c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9" s="20" customFormat="1" ht="19.5" customHeight="1">
      <c r="A9" s="36">
        <v>24</v>
      </c>
      <c r="B9" s="29">
        <v>2</v>
      </c>
      <c r="C9" s="18" t="s">
        <v>22</v>
      </c>
      <c r="D9" s="240" t="s">
        <v>87</v>
      </c>
      <c r="E9" s="34"/>
      <c r="F9" s="31">
        <v>0.028796296296296296</v>
      </c>
      <c r="G9" s="75">
        <f t="shared" si="0"/>
        <v>0.0035786377923298306</v>
      </c>
      <c r="H9" s="19"/>
      <c r="I9" s="239">
        <f aca="true" t="shared" si="1" ref="I9:I19">($G$6/F9)/24</f>
        <v>11.643163987138266</v>
      </c>
    </row>
    <row r="10" spans="1:19" s="20" customFormat="1" ht="19.5" customHeight="1">
      <c r="A10" s="36">
        <v>34</v>
      </c>
      <c r="B10" s="29">
        <v>3</v>
      </c>
      <c r="C10" s="18" t="s">
        <v>276</v>
      </c>
      <c r="D10" s="240" t="s">
        <v>472</v>
      </c>
      <c r="E10" s="34"/>
      <c r="F10" s="31">
        <v>0.030625</v>
      </c>
      <c r="G10" s="75">
        <f t="shared" si="0"/>
        <v>0.0038058985524536703</v>
      </c>
      <c r="H10" s="19"/>
      <c r="I10" s="239">
        <f t="shared" si="1"/>
        <v>10.947918367346938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s="20" customFormat="1" ht="19.5" customHeight="1">
      <c r="A11" s="36">
        <v>48</v>
      </c>
      <c r="B11" s="29">
        <v>4</v>
      </c>
      <c r="C11" s="18" t="s">
        <v>483</v>
      </c>
      <c r="D11" s="240" t="s">
        <v>484</v>
      </c>
      <c r="E11" s="34" t="s">
        <v>485</v>
      </c>
      <c r="F11" s="31">
        <v>0.031956018518518516</v>
      </c>
      <c r="G11" s="75">
        <f>F11/$G$6</f>
        <v>0.003971309865202034</v>
      </c>
      <c r="H11" s="19"/>
      <c r="I11" s="239">
        <f>($G$6/F11)/24</f>
        <v>10.491920318725102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9" s="20" customFormat="1" ht="19.5" customHeight="1">
      <c r="A12" s="36">
        <v>72</v>
      </c>
      <c r="B12" s="29">
        <v>5</v>
      </c>
      <c r="C12" s="18" t="s">
        <v>473</v>
      </c>
      <c r="D12" s="240" t="s">
        <v>474</v>
      </c>
      <c r="E12" s="34"/>
      <c r="F12" s="31">
        <v>0.033715277777777775</v>
      </c>
      <c r="G12" s="75">
        <f t="shared" si="0"/>
        <v>0.0041899404698781334</v>
      </c>
      <c r="H12" s="19"/>
      <c r="I12" s="239">
        <f t="shared" si="1"/>
        <v>9.944453141091659</v>
      </c>
    </row>
    <row r="13" spans="1:19" s="20" customFormat="1" ht="19.5" customHeight="1">
      <c r="A13" s="36">
        <v>78</v>
      </c>
      <c r="B13" s="29">
        <v>6</v>
      </c>
      <c r="C13" s="18" t="s">
        <v>12</v>
      </c>
      <c r="D13" s="240" t="s">
        <v>70</v>
      </c>
      <c r="E13" s="34"/>
      <c r="F13" s="31">
        <v>0.0340625</v>
      </c>
      <c r="G13" s="75">
        <f t="shared" si="0"/>
        <v>0.004233091247116838</v>
      </c>
      <c r="H13" s="19"/>
      <c r="I13" s="239">
        <f t="shared" si="1"/>
        <v>9.84308256880734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9" s="20" customFormat="1" ht="19.5" customHeight="1">
      <c r="A14" s="36">
        <v>119</v>
      </c>
      <c r="B14" s="29">
        <v>7</v>
      </c>
      <c r="C14" s="18" t="s">
        <v>324</v>
      </c>
      <c r="D14" s="240" t="s">
        <v>325</v>
      </c>
      <c r="E14" s="34"/>
      <c r="F14" s="31">
        <v>0.03634259259259259</v>
      </c>
      <c r="G14" s="75">
        <f t="shared" si="0"/>
        <v>0.004516448017650992</v>
      </c>
      <c r="H14" s="19"/>
      <c r="I14" s="239">
        <f t="shared" si="1"/>
        <v>9.225538853503185</v>
      </c>
    </row>
    <row r="15" spans="1:19" s="20" customFormat="1" ht="19.5" customHeight="1">
      <c r="A15" s="36">
        <v>120</v>
      </c>
      <c r="B15" s="29">
        <v>8</v>
      </c>
      <c r="C15" s="18" t="s">
        <v>233</v>
      </c>
      <c r="D15" s="240" t="s">
        <v>234</v>
      </c>
      <c r="E15" s="34"/>
      <c r="F15" s="31">
        <v>0.03640046296296296</v>
      </c>
      <c r="G15" s="75">
        <f t="shared" si="0"/>
        <v>0.004523639813857443</v>
      </c>
      <c r="H15" s="19"/>
      <c r="I15" s="239">
        <f t="shared" si="1"/>
        <v>9.21087186009539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9" s="20" customFormat="1" ht="19.5" customHeight="1">
      <c r="A16" s="36">
        <v>121</v>
      </c>
      <c r="B16" s="29">
        <v>9</v>
      </c>
      <c r="C16" s="18" t="s">
        <v>10</v>
      </c>
      <c r="D16" s="240" t="s">
        <v>244</v>
      </c>
      <c r="E16" s="34"/>
      <c r="F16" s="31">
        <v>0.03650462962962963</v>
      </c>
      <c r="G16" s="75">
        <f t="shared" si="0"/>
        <v>0.0045365850470290535</v>
      </c>
      <c r="H16" s="19"/>
      <c r="I16" s="239">
        <f t="shared" si="1"/>
        <v>9.184588459099556</v>
      </c>
    </row>
    <row r="17" spans="1:19" s="20" customFormat="1" ht="19.5" customHeight="1">
      <c r="A17" s="36">
        <v>131</v>
      </c>
      <c r="B17" s="29">
        <v>10</v>
      </c>
      <c r="C17" s="18" t="s">
        <v>330</v>
      </c>
      <c r="D17" s="240" t="s">
        <v>331</v>
      </c>
      <c r="E17" s="34"/>
      <c r="F17" s="31">
        <v>0.037696759259259256</v>
      </c>
      <c r="G17" s="75">
        <f t="shared" si="0"/>
        <v>0.004684736048881936</v>
      </c>
      <c r="H17" s="19"/>
      <c r="I17" s="239">
        <f t="shared" si="1"/>
        <v>8.894133251458399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9" s="20" customFormat="1" ht="19.5" customHeight="1">
      <c r="A18" s="36">
        <v>134</v>
      </c>
      <c r="B18" s="29">
        <v>11</v>
      </c>
      <c r="C18" s="18" t="s">
        <v>36</v>
      </c>
      <c r="D18" s="240" t="s">
        <v>75</v>
      </c>
      <c r="E18" s="34"/>
      <c r="F18" s="31">
        <v>0.03819444444444444</v>
      </c>
      <c r="G18" s="75">
        <f t="shared" si="0"/>
        <v>0.004746585496257411</v>
      </c>
      <c r="H18" s="19"/>
      <c r="I18" s="239">
        <f t="shared" si="1"/>
        <v>8.778240000000002</v>
      </c>
    </row>
    <row r="19" spans="1:9" s="20" customFormat="1" ht="19.5" customHeight="1">
      <c r="A19" s="36">
        <v>142</v>
      </c>
      <c r="B19" s="29">
        <v>12</v>
      </c>
      <c r="C19" s="18" t="s">
        <v>416</v>
      </c>
      <c r="D19" s="240" t="s">
        <v>418</v>
      </c>
      <c r="E19" s="34"/>
      <c r="F19" s="31">
        <v>0.03869212962962963</v>
      </c>
      <c r="G19" s="75">
        <f t="shared" si="0"/>
        <v>0.004808434943632887</v>
      </c>
      <c r="H19" s="19"/>
      <c r="I19" s="239">
        <f t="shared" si="1"/>
        <v>8.665328148369728</v>
      </c>
    </row>
    <row r="20" spans="1:9" s="20" customFormat="1" ht="19.5" customHeight="1">
      <c r="A20" s="326" t="s">
        <v>480</v>
      </c>
      <c r="B20" s="326"/>
      <c r="C20" s="326"/>
      <c r="D20" s="327"/>
      <c r="E20" s="327"/>
      <c r="F20" s="327"/>
      <c r="G20" s="327"/>
      <c r="H20" s="32"/>
      <c r="I20" s="33"/>
    </row>
    <row r="21" spans="1:9" s="20" customFormat="1" ht="19.5" customHeight="1">
      <c r="A21" s="12"/>
      <c r="B21" s="22"/>
      <c r="C21" s="18"/>
      <c r="D21" s="23"/>
      <c r="E21" s="24"/>
      <c r="F21" s="25" t="s">
        <v>0</v>
      </c>
      <c r="G21" s="26">
        <v>16.09344</v>
      </c>
      <c r="H21" s="314" t="s">
        <v>1</v>
      </c>
      <c r="I21" s="315"/>
    </row>
    <row r="22" spans="1:9" s="20" customFormat="1" ht="19.5" customHeight="1">
      <c r="A22" s="12"/>
      <c r="B22" s="22"/>
      <c r="C22" s="18"/>
      <c r="D22" s="23"/>
      <c r="E22" s="24"/>
      <c r="F22" s="25"/>
      <c r="G22" s="79"/>
      <c r="H22" s="77"/>
      <c r="I22" s="78"/>
    </row>
    <row r="23" spans="1:9" s="20" customFormat="1" ht="19.5" customHeight="1">
      <c r="A23" s="36">
        <v>8</v>
      </c>
      <c r="B23" s="29">
        <v>13</v>
      </c>
      <c r="C23" s="18" t="s">
        <v>80</v>
      </c>
      <c r="D23" s="240" t="s">
        <v>71</v>
      </c>
      <c r="E23" s="34"/>
      <c r="F23" s="31">
        <v>0.040324074074074075</v>
      </c>
      <c r="G23" s="75">
        <f aca="true" t="shared" si="2" ref="G23:G45">F23/$G$21</f>
        <v>0.0025056217983273977</v>
      </c>
      <c r="H23" s="19"/>
      <c r="I23" s="239">
        <f>($G$21/F23)/24</f>
        <v>16.629272101033298</v>
      </c>
    </row>
    <row r="24" spans="1:9" s="20" customFormat="1" ht="19.5" customHeight="1">
      <c r="A24" s="36">
        <v>15</v>
      </c>
      <c r="B24" s="29">
        <v>14</v>
      </c>
      <c r="C24" s="18" t="s">
        <v>79</v>
      </c>
      <c r="D24" s="240" t="s">
        <v>338</v>
      </c>
      <c r="E24" s="34"/>
      <c r="F24" s="31">
        <v>0.04163194444444445</v>
      </c>
      <c r="G24" s="75">
        <f t="shared" si="2"/>
        <v>0.00258688909546029</v>
      </c>
      <c r="H24" s="19"/>
      <c r="I24" s="239">
        <f aca="true" t="shared" si="3" ref="I24:I45">($G$21/F24)/24</f>
        <v>16.106862385321097</v>
      </c>
    </row>
    <row r="25" spans="1:9" s="20" customFormat="1" ht="19.5" customHeight="1">
      <c r="A25" s="36">
        <v>46</v>
      </c>
      <c r="B25" s="29">
        <v>15</v>
      </c>
      <c r="C25" s="18" t="s">
        <v>11</v>
      </c>
      <c r="D25" s="240" t="s">
        <v>329</v>
      </c>
      <c r="E25" s="34"/>
      <c r="F25" s="31">
        <v>0.04627314814814815</v>
      </c>
      <c r="G25" s="75">
        <f t="shared" si="2"/>
        <v>0.0028752801233389593</v>
      </c>
      <c r="H25" s="19"/>
      <c r="I25" s="239">
        <f t="shared" si="3"/>
        <v>14.49134167083542</v>
      </c>
    </row>
    <row r="26" spans="1:9" s="20" customFormat="1" ht="19.5" customHeight="1">
      <c r="A26" s="36">
        <v>56</v>
      </c>
      <c r="B26" s="29">
        <v>16</v>
      </c>
      <c r="C26" s="18" t="s">
        <v>60</v>
      </c>
      <c r="D26" s="240" t="s">
        <v>63</v>
      </c>
      <c r="E26" s="34"/>
      <c r="F26" s="31">
        <v>0.047071759259259265</v>
      </c>
      <c r="G26" s="75">
        <f t="shared" si="2"/>
        <v>0.002924903517163469</v>
      </c>
      <c r="H26" s="19"/>
      <c r="I26" s="239">
        <f t="shared" si="3"/>
        <v>14.245484140644209</v>
      </c>
    </row>
    <row r="27" spans="1:9" s="20" customFormat="1" ht="19.5" customHeight="1">
      <c r="A27" s="36">
        <v>58</v>
      </c>
      <c r="B27" s="29">
        <v>17</v>
      </c>
      <c r="C27" s="18" t="s">
        <v>19</v>
      </c>
      <c r="D27" s="240" t="s">
        <v>45</v>
      </c>
      <c r="E27" s="34"/>
      <c r="F27" s="31">
        <v>0.0471875</v>
      </c>
      <c r="G27" s="75">
        <f t="shared" si="2"/>
        <v>0.0029320953133699194</v>
      </c>
      <c r="H27" s="19"/>
      <c r="I27" s="239">
        <f t="shared" si="3"/>
        <v>14.210543046357616</v>
      </c>
    </row>
    <row r="28" spans="1:9" s="20" customFormat="1" ht="19.5" customHeight="1">
      <c r="A28" s="36">
        <v>88</v>
      </c>
      <c r="B28" s="29">
        <v>18</v>
      </c>
      <c r="C28" s="18" t="s">
        <v>476</v>
      </c>
      <c r="D28" s="240" t="s">
        <v>477</v>
      </c>
      <c r="E28" s="34"/>
      <c r="F28" s="31">
        <v>0.04996527777777778</v>
      </c>
      <c r="G28" s="75">
        <f t="shared" si="2"/>
        <v>0.0031046984223247346</v>
      </c>
      <c r="H28" s="19"/>
      <c r="I28" s="239">
        <f t="shared" si="3"/>
        <v>13.420519805420431</v>
      </c>
    </row>
    <row r="29" spans="1:9" s="20" customFormat="1" ht="19.5" customHeight="1">
      <c r="A29" s="36">
        <v>86</v>
      </c>
      <c r="B29" s="29">
        <v>19</v>
      </c>
      <c r="C29" s="18" t="s">
        <v>289</v>
      </c>
      <c r="D29" s="240" t="s">
        <v>290</v>
      </c>
      <c r="E29" s="34"/>
      <c r="F29" s="31">
        <v>0.049918981481481474</v>
      </c>
      <c r="G29" s="75">
        <f t="shared" si="2"/>
        <v>0.0031018217038421537</v>
      </c>
      <c r="H29" s="19"/>
      <c r="I29" s="239">
        <f t="shared" si="3"/>
        <v>13.432966380709486</v>
      </c>
    </row>
    <row r="30" spans="1:9" s="20" customFormat="1" ht="19.5" customHeight="1">
      <c r="A30" s="36">
        <v>98</v>
      </c>
      <c r="B30" s="29">
        <v>20</v>
      </c>
      <c r="C30" s="18" t="s">
        <v>10</v>
      </c>
      <c r="D30" s="240" t="s">
        <v>420</v>
      </c>
      <c r="E30" s="34"/>
      <c r="F30" s="31">
        <v>0.05047453703703703</v>
      </c>
      <c r="G30" s="75">
        <f t="shared" si="2"/>
        <v>0.003136342325633117</v>
      </c>
      <c r="H30" s="19"/>
      <c r="I30" s="239">
        <f t="shared" si="3"/>
        <v>13.28511442329741</v>
      </c>
    </row>
    <row r="31" spans="1:9" s="20" customFormat="1" ht="19.5" customHeight="1">
      <c r="A31" s="36">
        <v>110</v>
      </c>
      <c r="B31" s="29">
        <v>21</v>
      </c>
      <c r="C31" s="18" t="s">
        <v>17</v>
      </c>
      <c r="D31" s="240" t="s">
        <v>46</v>
      </c>
      <c r="E31" s="34"/>
      <c r="F31" s="31">
        <v>0.05103009259259259</v>
      </c>
      <c r="G31" s="75">
        <f t="shared" si="2"/>
        <v>0.00317086294742408</v>
      </c>
      <c r="H31" s="19"/>
      <c r="I31" s="239">
        <f t="shared" si="3"/>
        <v>13.140481741891586</v>
      </c>
    </row>
    <row r="32" spans="1:9" s="20" customFormat="1" ht="19.5" customHeight="1">
      <c r="A32" s="36">
        <v>125</v>
      </c>
      <c r="B32" s="29">
        <v>22</v>
      </c>
      <c r="C32" s="18" t="s">
        <v>18</v>
      </c>
      <c r="D32" s="240" t="s">
        <v>67</v>
      </c>
      <c r="E32" s="34"/>
      <c r="F32" s="31">
        <v>0.051631944444444446</v>
      </c>
      <c r="G32" s="75">
        <f t="shared" si="2"/>
        <v>0.0032082602876976236</v>
      </c>
      <c r="H32" s="19"/>
      <c r="I32" s="239">
        <f t="shared" si="3"/>
        <v>12.987308675184936</v>
      </c>
    </row>
    <row r="33" spans="1:9" s="20" customFormat="1" ht="19.5" customHeight="1">
      <c r="A33" s="36">
        <v>149</v>
      </c>
      <c r="B33" s="29">
        <v>23</v>
      </c>
      <c r="C33" s="18" t="s">
        <v>10</v>
      </c>
      <c r="D33" s="240" t="s">
        <v>108</v>
      </c>
      <c r="E33" s="34"/>
      <c r="F33" s="31">
        <v>0.053159722222222226</v>
      </c>
      <c r="G33" s="75">
        <f t="shared" si="2"/>
        <v>0.0033031919976227717</v>
      </c>
      <c r="H33" s="19"/>
      <c r="I33" s="239">
        <f t="shared" si="3"/>
        <v>12.61406139777923</v>
      </c>
    </row>
    <row r="34" spans="1:9" s="20" customFormat="1" ht="19.5" customHeight="1">
      <c r="A34" s="36">
        <v>168</v>
      </c>
      <c r="B34" s="29">
        <v>24</v>
      </c>
      <c r="C34" s="18" t="s">
        <v>10</v>
      </c>
      <c r="D34" s="240" t="s">
        <v>64</v>
      </c>
      <c r="E34" s="34"/>
      <c r="F34" s="31">
        <v>0.053912037037037036</v>
      </c>
      <c r="G34" s="75">
        <f t="shared" si="2"/>
        <v>0.0033499386729647007</v>
      </c>
      <c r="H34" s="19"/>
      <c r="I34" s="239">
        <f t="shared" si="3"/>
        <v>12.438038643194504</v>
      </c>
    </row>
    <row r="35" spans="1:9" s="20" customFormat="1" ht="19.5" customHeight="1">
      <c r="A35" s="36">
        <v>189</v>
      </c>
      <c r="B35" s="29">
        <v>25</v>
      </c>
      <c r="C35" s="18" t="s">
        <v>436</v>
      </c>
      <c r="D35" s="240" t="s">
        <v>433</v>
      </c>
      <c r="E35" s="34"/>
      <c r="F35" s="31">
        <v>0.05518518518518519</v>
      </c>
      <c r="G35" s="75">
        <f t="shared" si="2"/>
        <v>0.003429048431235658</v>
      </c>
      <c r="H35" s="19"/>
      <c r="I35" s="239">
        <f t="shared" si="3"/>
        <v>12.151087248322147</v>
      </c>
    </row>
    <row r="36" spans="1:9" s="20" customFormat="1" ht="19.5" customHeight="1">
      <c r="A36" s="36">
        <v>198</v>
      </c>
      <c r="B36" s="29">
        <v>26</v>
      </c>
      <c r="C36" s="18" t="s">
        <v>11</v>
      </c>
      <c r="D36" s="240" t="s">
        <v>245</v>
      </c>
      <c r="E36" s="34"/>
      <c r="F36" s="31">
        <v>0.05572916666666666</v>
      </c>
      <c r="G36" s="75">
        <f t="shared" si="2"/>
        <v>0.003462849873405975</v>
      </c>
      <c r="H36" s="19"/>
      <c r="I36" s="239">
        <f t="shared" si="3"/>
        <v>12.0324785046729</v>
      </c>
    </row>
    <row r="37" spans="1:9" s="20" customFormat="1" ht="19.5" customHeight="1">
      <c r="A37" s="36">
        <v>200</v>
      </c>
      <c r="B37" s="29">
        <v>27</v>
      </c>
      <c r="C37" s="18" t="s">
        <v>79</v>
      </c>
      <c r="D37" s="240" t="s">
        <v>88</v>
      </c>
      <c r="E37" s="34"/>
      <c r="F37" s="31">
        <v>0.05582175925925926</v>
      </c>
      <c r="G37" s="75">
        <f t="shared" si="2"/>
        <v>0.003468603310371136</v>
      </c>
      <c r="H37" s="19"/>
      <c r="I37" s="239">
        <f t="shared" si="3"/>
        <v>12.012520008293594</v>
      </c>
    </row>
    <row r="38" spans="1:9" s="20" customFormat="1" ht="19.5" customHeight="1">
      <c r="A38" s="36">
        <v>214</v>
      </c>
      <c r="B38" s="29">
        <v>28</v>
      </c>
      <c r="C38" s="18" t="s">
        <v>61</v>
      </c>
      <c r="D38" s="240" t="s">
        <v>114</v>
      </c>
      <c r="E38" s="34"/>
      <c r="F38" s="31">
        <v>0.05668981481481481</v>
      </c>
      <c r="G38" s="75">
        <f t="shared" si="2"/>
        <v>0.0035225417819195154</v>
      </c>
      <c r="H38" s="19"/>
      <c r="I38" s="239">
        <f t="shared" si="3"/>
        <v>11.82857982850143</v>
      </c>
    </row>
    <row r="39" spans="1:9" s="20" customFormat="1" ht="19.5" customHeight="1">
      <c r="A39" s="36">
        <v>290</v>
      </c>
      <c r="B39" s="29">
        <v>29</v>
      </c>
      <c r="C39" s="18" t="s">
        <v>58</v>
      </c>
      <c r="D39" s="240" t="s">
        <v>111</v>
      </c>
      <c r="E39" s="34"/>
      <c r="F39" s="31">
        <v>0.05993055555555556</v>
      </c>
      <c r="G39" s="75">
        <f t="shared" si="2"/>
        <v>0.003723912075700134</v>
      </c>
      <c r="H39" s="19"/>
      <c r="I39" s="239">
        <f t="shared" si="3"/>
        <v>11.188950173812282</v>
      </c>
    </row>
    <row r="40" spans="1:9" s="20" customFormat="1" ht="19.5" customHeight="1">
      <c r="A40" s="36">
        <v>292</v>
      </c>
      <c r="B40" s="29">
        <v>30</v>
      </c>
      <c r="C40" s="18" t="s">
        <v>26</v>
      </c>
      <c r="D40" s="240" t="s">
        <v>66</v>
      </c>
      <c r="E40" s="34"/>
      <c r="F40" s="31">
        <v>0.05996527777777778</v>
      </c>
      <c r="G40" s="75">
        <f t="shared" si="2"/>
        <v>0.003726069614562068</v>
      </c>
      <c r="H40" s="19"/>
      <c r="I40" s="239">
        <f t="shared" si="3"/>
        <v>11.182471337579619</v>
      </c>
    </row>
    <row r="41" spans="1:9" s="20" customFormat="1" ht="19.5" customHeight="1">
      <c r="A41" s="36">
        <v>341</v>
      </c>
      <c r="B41" s="29">
        <v>31</v>
      </c>
      <c r="C41" s="18" t="s">
        <v>478</v>
      </c>
      <c r="D41" s="240" t="s">
        <v>312</v>
      </c>
      <c r="E41" s="34"/>
      <c r="F41" s="31">
        <v>0.06267361111111111</v>
      </c>
      <c r="G41" s="75">
        <f t="shared" si="2"/>
        <v>0.003894357645793013</v>
      </c>
      <c r="H41" s="19"/>
      <c r="I41" s="239">
        <f t="shared" si="3"/>
        <v>10.699239889196676</v>
      </c>
    </row>
    <row r="42" spans="1:9" s="20" customFormat="1" ht="19.5" customHeight="1">
      <c r="A42" s="36">
        <v>370</v>
      </c>
      <c r="B42" s="29">
        <v>32</v>
      </c>
      <c r="C42" s="18" t="s">
        <v>58</v>
      </c>
      <c r="D42" s="240" t="s">
        <v>482</v>
      </c>
      <c r="E42" s="34"/>
      <c r="F42" s="31">
        <v>0.06414351851851852</v>
      </c>
      <c r="G42" s="75">
        <f t="shared" si="2"/>
        <v>0.003985693457614936</v>
      </c>
      <c r="H42" s="19"/>
      <c r="I42" s="239">
        <f t="shared" si="3"/>
        <v>10.45405701912667</v>
      </c>
    </row>
    <row r="43" spans="1:9" s="20" customFormat="1" ht="19.5" customHeight="1">
      <c r="A43" s="36">
        <v>424</v>
      </c>
      <c r="B43" s="29">
        <v>33</v>
      </c>
      <c r="C43" s="18" t="s">
        <v>92</v>
      </c>
      <c r="D43" s="240" t="s">
        <v>423</v>
      </c>
      <c r="E43" s="34"/>
      <c r="F43" s="31">
        <v>0.06754629629629628</v>
      </c>
      <c r="G43" s="75">
        <f t="shared" si="2"/>
        <v>0.004197132266084583</v>
      </c>
      <c r="H43" s="19"/>
      <c r="I43" s="239">
        <f t="shared" si="3"/>
        <v>9.927413296778617</v>
      </c>
    </row>
    <row r="44" spans="1:9" s="20" customFormat="1" ht="19.5" customHeight="1">
      <c r="A44" s="36">
        <v>465</v>
      </c>
      <c r="B44" s="29">
        <v>34</v>
      </c>
      <c r="C44" s="18" t="s">
        <v>40</v>
      </c>
      <c r="D44" s="240" t="s">
        <v>107</v>
      </c>
      <c r="E44" s="34"/>
      <c r="F44" s="31">
        <v>0.07116898148148149</v>
      </c>
      <c r="G44" s="75">
        <f t="shared" si="2"/>
        <v>0.004422235487346489</v>
      </c>
      <c r="H44" s="19"/>
      <c r="I44" s="239">
        <f t="shared" si="3"/>
        <v>9.42208228980322</v>
      </c>
    </row>
    <row r="45" spans="1:9" s="20" customFormat="1" ht="19.5" customHeight="1">
      <c r="A45" s="36">
        <v>477</v>
      </c>
      <c r="B45" s="29">
        <v>35</v>
      </c>
      <c r="C45" s="18" t="s">
        <v>16</v>
      </c>
      <c r="D45" s="240" t="s">
        <v>43</v>
      </c>
      <c r="E45" s="34"/>
      <c r="F45" s="31">
        <v>0.0726736111111111</v>
      </c>
      <c r="G45" s="75">
        <f t="shared" si="2"/>
        <v>0.004515728838030347</v>
      </c>
      <c r="H45" s="19"/>
      <c r="I45" s="239">
        <f t="shared" si="3"/>
        <v>9.227008122312471</v>
      </c>
    </row>
    <row r="46" spans="1:9" s="20" customFormat="1" ht="19.5" customHeight="1" thickBot="1">
      <c r="A46" s="324" t="s">
        <v>479</v>
      </c>
      <c r="B46" s="325"/>
      <c r="C46" s="325"/>
      <c r="D46" s="67"/>
      <c r="E46" s="68"/>
      <c r="F46" s="69"/>
      <c r="G46" s="70"/>
      <c r="H46" s="71"/>
      <c r="I46" s="65"/>
    </row>
    <row r="47" spans="1:9" s="20" customFormat="1" ht="19.5" customHeight="1">
      <c r="A47" s="3"/>
      <c r="B47" s="2"/>
      <c r="C47" s="73"/>
      <c r="D47" s="74"/>
      <c r="E47" s="30"/>
      <c r="F47" s="7"/>
      <c r="G47" s="4"/>
      <c r="H47"/>
      <c r="I47" s="1"/>
    </row>
    <row r="48" spans="1:9" s="20" customFormat="1" ht="19.5" customHeight="1">
      <c r="A48" s="73" t="s">
        <v>481</v>
      </c>
      <c r="C48" s="73" t="s">
        <v>52</v>
      </c>
      <c r="D48" s="73" t="s">
        <v>73</v>
      </c>
      <c r="F48" s="7"/>
      <c r="G48" s="4"/>
      <c r="H48"/>
      <c r="I48" s="1"/>
    </row>
    <row r="49" spans="1:9" s="20" customFormat="1" ht="19.5" customHeight="1">
      <c r="A49" s="73" t="s">
        <v>248</v>
      </c>
      <c r="C49" s="73" t="s">
        <v>25</v>
      </c>
      <c r="D49" s="73" t="s">
        <v>109</v>
      </c>
      <c r="F49" s="7"/>
      <c r="G49" s="4"/>
      <c r="H49"/>
      <c r="I49" s="1"/>
    </row>
    <row r="50" spans="1:9" s="20" customFormat="1" ht="19.5" customHeight="1">
      <c r="A50" s="73" t="s">
        <v>248</v>
      </c>
      <c r="C50" s="73" t="s">
        <v>14</v>
      </c>
      <c r="D50" s="73" t="s">
        <v>83</v>
      </c>
      <c r="F50" s="7"/>
      <c r="G50" s="4"/>
      <c r="H50"/>
      <c r="I50" s="1"/>
    </row>
    <row r="51" spans="1:9" s="20" customFormat="1" ht="19.5" customHeight="1">
      <c r="A51" s="3"/>
      <c r="B51" s="2"/>
      <c r="C51" s="73"/>
      <c r="D51" s="74"/>
      <c r="E51"/>
      <c r="F51" s="7"/>
      <c r="G51" s="4"/>
      <c r="H51"/>
      <c r="I51" s="1"/>
    </row>
    <row r="52" spans="1:9" s="20" customFormat="1" ht="19.5" customHeight="1">
      <c r="A52" s="3"/>
      <c r="B52" s="2"/>
      <c r="C52" s="73"/>
      <c r="D52" s="74"/>
      <c r="E52"/>
      <c r="F52" s="7"/>
      <c r="G52" s="4"/>
      <c r="H52"/>
      <c r="I52" s="1"/>
    </row>
    <row r="53" spans="1:9" s="20" customFormat="1" ht="49.5" customHeight="1">
      <c r="A53" s="3"/>
      <c r="B53" s="2"/>
      <c r="C53" s="73"/>
      <c r="D53" s="74"/>
      <c r="E53"/>
      <c r="F53" s="7"/>
      <c r="G53" s="4"/>
      <c r="H53"/>
      <c r="I53" s="1"/>
    </row>
    <row r="54" spans="1:9" s="4" customFormat="1" ht="13.5" customHeight="1">
      <c r="A54" s="3"/>
      <c r="B54" s="2"/>
      <c r="C54" s="80"/>
      <c r="D54" s="81"/>
      <c r="E54"/>
      <c r="F54" s="7"/>
      <c r="H54"/>
      <c r="I54" s="1"/>
    </row>
    <row r="55" spans="1:9" s="4" customFormat="1" ht="13.5" customHeight="1">
      <c r="A55" s="3"/>
      <c r="B55" s="2"/>
      <c r="E55"/>
      <c r="F55" s="7"/>
      <c r="H55"/>
      <c r="I55" s="1"/>
    </row>
    <row r="56" spans="1:9" s="4" customFormat="1" ht="13.5" customHeight="1">
      <c r="A56" s="3"/>
      <c r="B56" s="2"/>
      <c r="C56" s="80"/>
      <c r="D56" s="81"/>
      <c r="E56"/>
      <c r="F56" s="7"/>
      <c r="H56"/>
      <c r="I56" s="1"/>
    </row>
    <row r="57" spans="1:9" s="4" customFormat="1" ht="13.5" customHeight="1">
      <c r="A57" s="3"/>
      <c r="B57" s="2"/>
      <c r="C57" s="73"/>
      <c r="D57" s="74"/>
      <c r="E57"/>
      <c r="F57" s="7"/>
      <c r="H57"/>
      <c r="I57" s="1"/>
    </row>
    <row r="58" spans="1:9" s="4" customFormat="1" ht="13.5" customHeight="1">
      <c r="A58" s="3"/>
      <c r="B58" s="2"/>
      <c r="C58" s="80"/>
      <c r="D58" s="81"/>
      <c r="E58"/>
      <c r="F58" s="7"/>
      <c r="H58"/>
      <c r="I58" s="1"/>
    </row>
    <row r="59" spans="1:9" s="4" customFormat="1" ht="13.5" customHeight="1">
      <c r="A59" s="3"/>
      <c r="B59" s="2"/>
      <c r="C59" s="80"/>
      <c r="D59" s="81"/>
      <c r="E59"/>
      <c r="F59" s="7"/>
      <c r="H59"/>
      <c r="I59" s="1"/>
    </row>
    <row r="60" spans="1:9" s="4" customFormat="1" ht="13.5" customHeight="1">
      <c r="A60" s="3"/>
      <c r="B60" s="2"/>
      <c r="C60" s="73"/>
      <c r="D60" s="74"/>
      <c r="E60"/>
      <c r="F60" s="7"/>
      <c r="H60"/>
      <c r="I60" s="1"/>
    </row>
    <row r="61" spans="1:9" s="4" customFormat="1" ht="13.5" customHeight="1">
      <c r="A61" s="3"/>
      <c r="B61" s="2"/>
      <c r="C61" s="73"/>
      <c r="D61" s="74"/>
      <c r="E61"/>
      <c r="F61" s="7"/>
      <c r="H61"/>
      <c r="I61" s="1"/>
    </row>
    <row r="62" spans="1:9" s="4" customFormat="1" ht="13.5" customHeight="1">
      <c r="A62" s="3"/>
      <c r="B62" s="2"/>
      <c r="C62" s="73"/>
      <c r="D62" s="74"/>
      <c r="E62"/>
      <c r="F62" s="7"/>
      <c r="H62"/>
      <c r="I62" s="1"/>
    </row>
    <row r="63" spans="1:9" s="4" customFormat="1" ht="13.5" customHeight="1">
      <c r="A63" s="3"/>
      <c r="B63" s="2"/>
      <c r="C63" s="73"/>
      <c r="D63" s="74"/>
      <c r="E63"/>
      <c r="H63"/>
      <c r="I63" s="1"/>
    </row>
    <row r="64" spans="1:9" s="4" customFormat="1" ht="13.5" customHeight="1">
      <c r="A64" s="3"/>
      <c r="B64" s="2"/>
      <c r="C64" s="73"/>
      <c r="D64" s="74"/>
      <c r="E64"/>
      <c r="H64"/>
      <c r="I64" s="1"/>
    </row>
    <row r="65" spans="1:9" s="4" customFormat="1" ht="13.5" customHeight="1">
      <c r="A65" s="3"/>
      <c r="B65" s="2"/>
      <c r="C65" s="14"/>
      <c r="D65" s="15"/>
      <c r="E65"/>
      <c r="H65"/>
      <c r="I65" s="1"/>
    </row>
    <row r="66" spans="1:9" s="4" customFormat="1" ht="13.5" customHeight="1">
      <c r="A66" s="3"/>
      <c r="B66" s="2"/>
      <c r="C66" s="14"/>
      <c r="D66" s="15"/>
      <c r="E66"/>
      <c r="H66"/>
      <c r="I66" s="1"/>
    </row>
    <row r="67" spans="1:9" s="4" customFormat="1" ht="13.5" customHeight="1">
      <c r="A67" s="3"/>
      <c r="B67" s="2"/>
      <c r="C67" s="14"/>
      <c r="D67" s="15"/>
      <c r="E67"/>
      <c r="H67"/>
      <c r="I67" s="1"/>
    </row>
    <row r="68" spans="1:9" s="4" customFormat="1" ht="13.5" customHeight="1">
      <c r="A68" s="3"/>
      <c r="B68" s="2"/>
      <c r="C68" s="14"/>
      <c r="D68" s="15"/>
      <c r="E68"/>
      <c r="H68"/>
      <c r="I68" s="1"/>
    </row>
    <row r="69" spans="1:9" s="4" customFormat="1" ht="13.5" customHeight="1">
      <c r="A69" s="3"/>
      <c r="B69" s="2"/>
      <c r="C69" s="73"/>
      <c r="D69" s="74"/>
      <c r="E69"/>
      <c r="H69"/>
      <c r="I69" s="1"/>
    </row>
    <row r="70" spans="1:9" s="4" customFormat="1" ht="13.5" customHeight="1">
      <c r="A70" s="3"/>
      <c r="B70" s="2"/>
      <c r="C70" s="14"/>
      <c r="D70" s="15"/>
      <c r="E70"/>
      <c r="H70"/>
      <c r="I70" s="1"/>
    </row>
    <row r="71" spans="1:9" s="4" customFormat="1" ht="13.5" customHeight="1">
      <c r="A71" s="3"/>
      <c r="B71" s="2"/>
      <c r="C71" s="14"/>
      <c r="D71" s="15"/>
      <c r="E71"/>
      <c r="H71"/>
      <c r="I71" s="1"/>
    </row>
  </sheetData>
  <sheetProtection/>
  <mergeCells count="6">
    <mergeCell ref="H21:I21"/>
    <mergeCell ref="A46:C46"/>
    <mergeCell ref="A20:C20"/>
    <mergeCell ref="A1:I1"/>
    <mergeCell ref="A2:I2"/>
    <mergeCell ref="D20:G20"/>
  </mergeCells>
  <printOptions gridLines="1"/>
  <pageMargins left="0.15748031496062992" right="0.1968503937007874" top="0.984251968503937" bottom="0.984251968503937" header="0.5118110236220472" footer="0.5118110236220472"/>
  <pageSetup fitToHeight="2" fitToWidth="1" horizontalDpi="600" verticalDpi="600" orientation="portrait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2:AS7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.8515625" style="0" customWidth="1"/>
    <col min="2" max="2" width="3.00390625" style="0" bestFit="1" customWidth="1"/>
    <col min="3" max="3" width="44.57421875" style="0" bestFit="1" customWidth="1"/>
    <col min="4" max="4" width="8.421875" style="0" customWidth="1"/>
    <col min="5" max="5" width="8.8515625" style="0" customWidth="1"/>
    <col min="6" max="6" width="2.28125" style="0" customWidth="1"/>
    <col min="7" max="7" width="8.421875" style="4" bestFit="1" customWidth="1"/>
    <col min="8" max="8" width="7.57421875" style="4" customWidth="1"/>
    <col min="9" max="9" width="10.8515625" style="4" bestFit="1" customWidth="1"/>
    <col min="10" max="25" width="7.57421875" style="4" customWidth="1"/>
    <col min="26" max="26" width="7.57421875" style="0" customWidth="1"/>
  </cols>
  <sheetData>
    <row r="2" spans="4:25" ht="12.75">
      <c r="D2" s="216" t="s">
        <v>437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</row>
    <row r="3" spans="4:25" ht="12.75">
      <c r="D3" s="216" t="s">
        <v>29</v>
      </c>
      <c r="E3" s="216"/>
      <c r="F3" s="216"/>
      <c r="G3" s="216" t="s">
        <v>438</v>
      </c>
      <c r="H3" s="216"/>
      <c r="I3" s="216" t="s">
        <v>439</v>
      </c>
      <c r="J3" s="216"/>
      <c r="K3" s="216" t="s">
        <v>440</v>
      </c>
      <c r="L3" s="216"/>
      <c r="M3" s="216" t="s">
        <v>441</v>
      </c>
      <c r="N3" s="216"/>
      <c r="O3" s="216" t="s">
        <v>442</v>
      </c>
      <c r="P3" s="216"/>
      <c r="Q3" s="216" t="s">
        <v>443</v>
      </c>
      <c r="R3" s="216"/>
      <c r="S3" s="216" t="s">
        <v>444</v>
      </c>
      <c r="T3" s="216"/>
      <c r="U3" s="216" t="s">
        <v>445</v>
      </c>
      <c r="V3" s="216"/>
      <c r="W3" s="216" t="s">
        <v>446</v>
      </c>
      <c r="Y3" s="216" t="s">
        <v>447</v>
      </c>
    </row>
    <row r="4" spans="4:27" ht="12.75">
      <c r="D4" s="217" t="s">
        <v>448</v>
      </c>
      <c r="E4" s="218">
        <f>SUM(G4:Y4)</f>
        <v>21.098</v>
      </c>
      <c r="F4" s="218"/>
      <c r="G4" s="219">
        <v>2</v>
      </c>
      <c r="H4" s="220"/>
      <c r="I4" s="220">
        <v>2.122</v>
      </c>
      <c r="J4" s="220"/>
      <c r="K4" s="220">
        <v>2.122</v>
      </c>
      <c r="L4" s="220"/>
      <c r="M4" s="220">
        <v>2.122</v>
      </c>
      <c r="N4" s="220"/>
      <c r="O4" s="220">
        <v>2.122</v>
      </c>
      <c r="P4" s="220"/>
      <c r="Q4" s="220">
        <v>2.122</v>
      </c>
      <c r="R4" s="220"/>
      <c r="S4" s="220">
        <v>2.122</v>
      </c>
      <c r="T4" s="220"/>
      <c r="U4" s="220">
        <v>2.122</v>
      </c>
      <c r="V4" s="220"/>
      <c r="W4" s="220">
        <v>2.122</v>
      </c>
      <c r="X4" s="220"/>
      <c r="Y4" s="220">
        <v>2.122</v>
      </c>
      <c r="AA4" s="4"/>
    </row>
    <row r="5" spans="5:26" ht="12.75">
      <c r="E5" s="216" t="s">
        <v>39</v>
      </c>
      <c r="F5" s="216"/>
      <c r="H5" s="216" t="s">
        <v>39</v>
      </c>
      <c r="J5" s="216" t="s">
        <v>39</v>
      </c>
      <c r="L5" s="216" t="s">
        <v>39</v>
      </c>
      <c r="N5" s="216" t="s">
        <v>39</v>
      </c>
      <c r="P5" s="216" t="s">
        <v>39</v>
      </c>
      <c r="R5" s="216" t="s">
        <v>39</v>
      </c>
      <c r="T5" s="216" t="s">
        <v>39</v>
      </c>
      <c r="V5" s="216" t="s">
        <v>39</v>
      </c>
      <c r="X5" s="216" t="s">
        <v>39</v>
      </c>
      <c r="Z5" s="216" t="s">
        <v>39</v>
      </c>
    </row>
    <row r="6" spans="2:45" ht="12.75">
      <c r="B6">
        <v>2</v>
      </c>
      <c r="C6" t="s">
        <v>452</v>
      </c>
      <c r="D6" s="228">
        <v>0.0524074074074074</v>
      </c>
      <c r="E6" s="221">
        <f aca="true" t="shared" si="0" ref="E6:E11">D6/$E$4</f>
        <v>0.002483998834363798</v>
      </c>
      <c r="F6" s="221"/>
      <c r="G6" s="227">
        <v>0.004722222222222222</v>
      </c>
      <c r="H6" s="221">
        <f aca="true" t="shared" si="1" ref="H6:H11">G6/$G$4</f>
        <v>0.002361111111111111</v>
      </c>
      <c r="I6" s="227">
        <v>0.005335648148148148</v>
      </c>
      <c r="J6" s="221">
        <f aca="true" t="shared" si="2" ref="J6:J11">I6/$I$4</f>
        <v>0.002514443048137676</v>
      </c>
      <c r="K6" s="227">
        <v>0.005104166666666667</v>
      </c>
      <c r="L6" s="221">
        <f>K6/$I$4</f>
        <v>0.0024053565818410306</v>
      </c>
      <c r="M6" s="227">
        <v>0.0051504629629629635</v>
      </c>
      <c r="N6" s="221">
        <f>M6/$I$4</f>
        <v>0.0024271738751003597</v>
      </c>
      <c r="O6" s="227">
        <v>0.005416666666666667</v>
      </c>
      <c r="P6" s="221">
        <f aca="true" t="shared" si="3" ref="P6:P11">O6/$I$4</f>
        <v>0.002552623311341502</v>
      </c>
      <c r="Q6" s="227">
        <v>0.0051504629629629635</v>
      </c>
      <c r="R6" s="221">
        <f aca="true" t="shared" si="4" ref="R6:R11">Q6/$I$4</f>
        <v>0.0024271738751003597</v>
      </c>
      <c r="S6" s="227">
        <v>0.0051967592592592595</v>
      </c>
      <c r="T6" s="221">
        <f aca="true" t="shared" si="5" ref="T6:T11">S6/$I$4</f>
        <v>0.002448991168359689</v>
      </c>
      <c r="U6" s="227">
        <v>0.005451388888888888</v>
      </c>
      <c r="V6" s="221">
        <f aca="true" t="shared" si="6" ref="V6:V11">U6/$I$4</f>
        <v>0.0025689862812859985</v>
      </c>
      <c r="W6" s="227">
        <v>0.0052893518518518515</v>
      </c>
      <c r="X6" s="221">
        <f aca="true" t="shared" si="7" ref="X6:X11">W6/$I$4</f>
        <v>0.002492625754878347</v>
      </c>
      <c r="Y6" s="227">
        <v>0.005520833333333333</v>
      </c>
      <c r="Z6" s="221">
        <f aca="true" t="shared" si="8" ref="Z6:Z11">Y6/$I$4</f>
        <v>0.0026017122211749923</v>
      </c>
      <c r="AA6" s="222"/>
      <c r="AB6" s="223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</row>
    <row r="7" spans="2:45" ht="12.75">
      <c r="B7">
        <v>3</v>
      </c>
      <c r="C7" t="s">
        <v>453</v>
      </c>
      <c r="D7" s="228">
        <v>0.05364583333333334</v>
      </c>
      <c r="E7" s="221">
        <f t="shared" si="0"/>
        <v>0.002542697570069833</v>
      </c>
      <c r="F7" s="221"/>
      <c r="G7" s="227">
        <v>0.004722222222222222</v>
      </c>
      <c r="H7" s="221">
        <f t="shared" si="1"/>
        <v>0.002361111111111111</v>
      </c>
      <c r="I7" s="227">
        <v>0.0052893518518518515</v>
      </c>
      <c r="J7" s="221">
        <f t="shared" si="2"/>
        <v>0.002492625754878347</v>
      </c>
      <c r="K7" s="227">
        <v>0.005405092592592592</v>
      </c>
      <c r="L7" s="221">
        <f aca="true" t="shared" si="9" ref="L7:N11">K7/$I$4</f>
        <v>0.0025471689880266694</v>
      </c>
      <c r="M7" s="227">
        <v>0.00537037037037037</v>
      </c>
      <c r="N7" s="221">
        <f t="shared" si="9"/>
        <v>0.0025308060180821725</v>
      </c>
      <c r="O7" s="227">
        <v>0.005439814814814815</v>
      </c>
      <c r="P7" s="221">
        <f t="shared" si="3"/>
        <v>0.0025635319579711663</v>
      </c>
      <c r="Q7" s="227">
        <v>0.005486111111111112</v>
      </c>
      <c r="R7" s="221">
        <f t="shared" si="4"/>
        <v>0.002585349251230496</v>
      </c>
      <c r="S7" s="227">
        <v>0.005416666666666667</v>
      </c>
      <c r="T7" s="221">
        <f t="shared" si="5"/>
        <v>0.002552623311341502</v>
      </c>
      <c r="U7" s="227">
        <v>0.005532407407407407</v>
      </c>
      <c r="V7" s="221">
        <f t="shared" si="6"/>
        <v>0.0026071665444898245</v>
      </c>
      <c r="W7" s="227">
        <v>0.005405092592592592</v>
      </c>
      <c r="X7" s="221">
        <f t="shared" si="7"/>
        <v>0.0025471689880266694</v>
      </c>
      <c r="Y7" s="227">
        <v>0.005520833333333333</v>
      </c>
      <c r="Z7" s="221">
        <f t="shared" si="8"/>
        <v>0.0026017122211749923</v>
      </c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</row>
    <row r="8" spans="2:45" ht="12.75">
      <c r="B8">
        <v>14</v>
      </c>
      <c r="C8" t="s">
        <v>454</v>
      </c>
      <c r="D8" s="228">
        <v>0.060208333333333336</v>
      </c>
      <c r="E8" s="221">
        <f t="shared" si="0"/>
        <v>0.0028537460106803176</v>
      </c>
      <c r="F8" s="221"/>
      <c r="G8" s="227">
        <v>0.006053240740740741</v>
      </c>
      <c r="H8" s="221">
        <f t="shared" si="1"/>
        <v>0.0030266203703703705</v>
      </c>
      <c r="I8" s="227">
        <v>0.005729166666666667</v>
      </c>
      <c r="J8" s="221">
        <f t="shared" si="2"/>
        <v>0.0026998900408419734</v>
      </c>
      <c r="K8" s="227">
        <v>0.005509259259259259</v>
      </c>
      <c r="L8" s="221">
        <f t="shared" si="9"/>
        <v>0.0025962578978601597</v>
      </c>
      <c r="M8" s="227">
        <v>0.00636574074074074</v>
      </c>
      <c r="N8" s="221">
        <f t="shared" si="9"/>
        <v>0.002999877823157748</v>
      </c>
      <c r="O8" s="227">
        <v>0.00587962962962963</v>
      </c>
      <c r="P8" s="221">
        <f t="shared" si="3"/>
        <v>0.002770796243934793</v>
      </c>
      <c r="Q8" s="227">
        <v>0.005937500000000001</v>
      </c>
      <c r="R8" s="221">
        <f t="shared" si="4"/>
        <v>0.0027980678605089545</v>
      </c>
      <c r="S8" s="227">
        <v>0.006400462962962963</v>
      </c>
      <c r="T8" s="221">
        <f t="shared" si="5"/>
        <v>0.003016240793102245</v>
      </c>
      <c r="U8" s="227">
        <v>0.005891203703703703</v>
      </c>
      <c r="V8" s="221">
        <f t="shared" si="6"/>
        <v>0.0027762505672496245</v>
      </c>
      <c r="W8" s="227">
        <v>0.005983796296296296</v>
      </c>
      <c r="X8" s="221">
        <f t="shared" si="7"/>
        <v>0.002819885153768283</v>
      </c>
      <c r="Y8" s="227">
        <v>0.006423611111111112</v>
      </c>
      <c r="Z8" s="221">
        <f t="shared" si="8"/>
        <v>0.0030271494397319096</v>
      </c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</row>
    <row r="9" spans="2:45" ht="12.75">
      <c r="B9">
        <v>39</v>
      </c>
      <c r="C9" t="s">
        <v>449</v>
      </c>
      <c r="D9" s="228">
        <v>0.06818287037037037</v>
      </c>
      <c r="E9" s="221">
        <f t="shared" si="0"/>
        <v>0.003231721981721982</v>
      </c>
      <c r="F9" s="221"/>
      <c r="G9" s="227">
        <v>0.006944444444444444</v>
      </c>
      <c r="H9" s="221">
        <f t="shared" si="1"/>
        <v>0.003472222222222222</v>
      </c>
      <c r="I9" s="227">
        <v>0.006203703703703704</v>
      </c>
      <c r="J9" s="221">
        <f t="shared" si="2"/>
        <v>0.0029235172967500963</v>
      </c>
      <c r="K9" s="227">
        <v>0.00619212962962963</v>
      </c>
      <c r="L9" s="221">
        <f t="shared" si="9"/>
        <v>0.002918062973435264</v>
      </c>
      <c r="M9" s="227">
        <v>0.007453703703703703</v>
      </c>
      <c r="N9" s="221">
        <f t="shared" si="9"/>
        <v>0.003512584214751981</v>
      </c>
      <c r="O9" s="227">
        <v>0.006412037037037036</v>
      </c>
      <c r="P9" s="221">
        <f t="shared" si="3"/>
        <v>0.0030216951164170765</v>
      </c>
      <c r="Q9" s="227">
        <v>0.0066550925925925935</v>
      </c>
      <c r="R9" s="221">
        <f t="shared" si="4"/>
        <v>0.003136235906028555</v>
      </c>
      <c r="S9" s="227">
        <v>0.007743055555555556</v>
      </c>
      <c r="T9" s="221">
        <f t="shared" si="5"/>
        <v>0.003648942297622788</v>
      </c>
      <c r="U9" s="227">
        <v>0.006273148148148148</v>
      </c>
      <c r="V9" s="221">
        <f t="shared" si="6"/>
        <v>0.0029562432366390897</v>
      </c>
      <c r="W9" s="227">
        <v>0.00673611111111111</v>
      </c>
      <c r="X9" s="221">
        <f t="shared" si="7"/>
        <v>0.00317441616923238</v>
      </c>
      <c r="Y9" s="227">
        <v>0.007534722222222221</v>
      </c>
      <c r="Z9" s="221">
        <f t="shared" si="8"/>
        <v>0.0035507644779558065</v>
      </c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</row>
    <row r="10" spans="2:45" ht="12.75">
      <c r="B10">
        <v>71</v>
      </c>
      <c r="C10" t="s">
        <v>455</v>
      </c>
      <c r="D10" s="228">
        <v>0.08175925925925925</v>
      </c>
      <c r="E10" s="221">
        <f t="shared" si="0"/>
        <v>0.0038752137292283276</v>
      </c>
      <c r="G10" s="227">
        <v>0.008402777777777778</v>
      </c>
      <c r="H10" s="221">
        <f t="shared" si="1"/>
        <v>0.004201388888888889</v>
      </c>
      <c r="I10" s="227">
        <v>0.007997685185185186</v>
      </c>
      <c r="J10" s="221">
        <f t="shared" si="2"/>
        <v>0.003768937410549098</v>
      </c>
      <c r="K10" s="227">
        <v>0.0070486111111111105</v>
      </c>
      <c r="L10" s="221">
        <f t="shared" si="9"/>
        <v>0.0033216828987328514</v>
      </c>
      <c r="M10" s="227">
        <v>0.009131944444444444</v>
      </c>
      <c r="N10" s="221">
        <f t="shared" si="9"/>
        <v>0.00430346109540266</v>
      </c>
      <c r="O10" s="227">
        <v>0.007870370370370371</v>
      </c>
      <c r="P10" s="221">
        <f t="shared" si="3"/>
        <v>0.0037089398540859435</v>
      </c>
      <c r="Q10" s="227">
        <v>0.007037037037037037</v>
      </c>
      <c r="R10" s="221">
        <f t="shared" si="4"/>
        <v>0.0033162285754180193</v>
      </c>
      <c r="S10" s="227">
        <v>0.00951388888888889</v>
      </c>
      <c r="T10" s="221">
        <f t="shared" si="5"/>
        <v>0.0044834537647921256</v>
      </c>
      <c r="U10" s="227">
        <v>0.007870370370370371</v>
      </c>
      <c r="V10" s="221">
        <f t="shared" si="6"/>
        <v>0.0037089398540859435</v>
      </c>
      <c r="W10" s="227">
        <v>0.007141203703703704</v>
      </c>
      <c r="X10" s="221">
        <f t="shared" si="7"/>
        <v>0.00336531748525151</v>
      </c>
      <c r="Y10" s="227">
        <v>0.009699074074074074</v>
      </c>
      <c r="Z10" s="221">
        <f t="shared" si="8"/>
        <v>0.004570722937829441</v>
      </c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</row>
    <row r="11" spans="2:40" ht="12.75">
      <c r="B11">
        <v>75</v>
      </c>
      <c r="C11" t="s">
        <v>450</v>
      </c>
      <c r="D11" s="228">
        <v>0.0842013888888889</v>
      </c>
      <c r="E11" s="221">
        <f t="shared" si="0"/>
        <v>0.0039909654416953695</v>
      </c>
      <c r="G11" s="227">
        <v>0.008738425925925926</v>
      </c>
      <c r="H11" s="221">
        <f t="shared" si="1"/>
        <v>0.004369212962962963</v>
      </c>
      <c r="I11" s="227">
        <v>0.007743055555555556</v>
      </c>
      <c r="J11" s="221">
        <f t="shared" si="2"/>
        <v>0.003648942297622788</v>
      </c>
      <c r="K11" s="227">
        <v>0.007858796296296296</v>
      </c>
      <c r="L11" s="221">
        <f t="shared" si="9"/>
        <v>0.0037034855307711105</v>
      </c>
      <c r="M11" s="227">
        <v>0.009236111111111112</v>
      </c>
      <c r="N11" s="221">
        <f t="shared" si="9"/>
        <v>0.004352550005236151</v>
      </c>
      <c r="O11" s="227">
        <v>0.00800925925925926</v>
      </c>
      <c r="P11" s="221">
        <f t="shared" si="3"/>
        <v>0.0037743917338639303</v>
      </c>
      <c r="Q11" s="227">
        <v>0.007939814814814814</v>
      </c>
      <c r="R11" s="221">
        <f t="shared" si="4"/>
        <v>0.0037416657939749365</v>
      </c>
      <c r="S11" s="227">
        <v>0.009097222222222222</v>
      </c>
      <c r="T11" s="221">
        <f t="shared" si="5"/>
        <v>0.004287098125458163</v>
      </c>
      <c r="U11" s="227">
        <v>0.00800925925925926</v>
      </c>
      <c r="V11" s="221">
        <f t="shared" si="6"/>
        <v>0.0037743917338639303</v>
      </c>
      <c r="W11" s="227">
        <v>0.00846064814814815</v>
      </c>
      <c r="X11" s="221">
        <f t="shared" si="7"/>
        <v>0.003987110343142389</v>
      </c>
      <c r="Y11" s="227">
        <v>0.009074074074074073</v>
      </c>
      <c r="Z11" s="221">
        <f t="shared" si="8"/>
        <v>0.004276189478828498</v>
      </c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</row>
    <row r="12" spans="2:40" ht="12.75">
      <c r="B12" s="328" t="s">
        <v>451</v>
      </c>
      <c r="C12" s="328"/>
      <c r="G12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</row>
    <row r="13" spans="2:40" ht="12.75">
      <c r="B13" s="229"/>
      <c r="C13" s="231" t="s">
        <v>471</v>
      </c>
      <c r="G13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</row>
    <row r="14" spans="2:40" ht="12.75">
      <c r="B14" s="229"/>
      <c r="C14" s="231"/>
      <c r="G1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</row>
    <row r="15" spans="3:13" ht="12.75">
      <c r="C15" s="230" t="s">
        <v>469</v>
      </c>
      <c r="G15"/>
      <c r="H15" s="226"/>
      <c r="I15" s="329" t="s">
        <v>470</v>
      </c>
      <c r="J15" s="330"/>
      <c r="K15" s="330"/>
      <c r="L15" s="330"/>
      <c r="M15" s="330"/>
    </row>
    <row r="16" spans="3:13" ht="12.75">
      <c r="C16" s="54" t="s">
        <v>260</v>
      </c>
      <c r="D16" s="42" t="s">
        <v>466</v>
      </c>
      <c r="E16" s="227">
        <v>0.004722222222222222</v>
      </c>
      <c r="G16" s="221">
        <f>E16/$G$4</f>
        <v>0.002361111111111111</v>
      </c>
      <c r="H16" s="226"/>
      <c r="I16" s="54" t="s">
        <v>260</v>
      </c>
      <c r="J16" s="42" t="s">
        <v>466</v>
      </c>
      <c r="K16" s="227">
        <v>0.004722222222222222</v>
      </c>
      <c r="L16"/>
      <c r="M16" s="221">
        <f>K16/$G$4</f>
        <v>0.002361111111111111</v>
      </c>
    </row>
    <row r="17" spans="3:13" ht="12.75">
      <c r="C17" s="54" t="s">
        <v>240</v>
      </c>
      <c r="D17" s="42" t="s">
        <v>466</v>
      </c>
      <c r="E17" s="227">
        <v>0.005335648148148148</v>
      </c>
      <c r="G17" s="221">
        <f>E17/$I$4</f>
        <v>0.002514443048137676</v>
      </c>
      <c r="H17" s="226"/>
      <c r="I17" s="54" t="s">
        <v>32</v>
      </c>
      <c r="J17" s="42" t="s">
        <v>466</v>
      </c>
      <c r="K17" s="227">
        <v>0.004722222222222222</v>
      </c>
      <c r="L17"/>
      <c r="M17" s="221">
        <f>K17/$G$4</f>
        <v>0.002361111111111111</v>
      </c>
    </row>
    <row r="18" spans="3:13" ht="12.75">
      <c r="C18" s="54" t="s">
        <v>79</v>
      </c>
      <c r="D18" s="42" t="s">
        <v>466</v>
      </c>
      <c r="E18" s="227">
        <v>0.005104166666666667</v>
      </c>
      <c r="G18" s="221">
        <f aca="true" t="shared" si="10" ref="G18:G75">E18/$I$4</f>
        <v>0.0024053565818410306</v>
      </c>
      <c r="H18" s="226"/>
      <c r="I18" s="54" t="s">
        <v>79</v>
      </c>
      <c r="J18" s="42" t="s">
        <v>466</v>
      </c>
      <c r="K18" s="227">
        <v>0.005104166666666667</v>
      </c>
      <c r="L18"/>
      <c r="M18" s="221">
        <f aca="true" t="shared" si="11" ref="M18:M47">K18/$I$4</f>
        <v>0.0024053565818410306</v>
      </c>
    </row>
    <row r="19" spans="3:13" ht="12.75">
      <c r="C19" s="54" t="s">
        <v>260</v>
      </c>
      <c r="D19" s="42" t="s">
        <v>467</v>
      </c>
      <c r="E19" s="227">
        <v>0.0051504629629629635</v>
      </c>
      <c r="G19" s="221">
        <f t="shared" si="10"/>
        <v>0.0024271738751003597</v>
      </c>
      <c r="H19" s="226"/>
      <c r="I19" s="54" t="s">
        <v>260</v>
      </c>
      <c r="J19" s="42" t="s">
        <v>467</v>
      </c>
      <c r="K19" s="227">
        <v>0.0051504629629629635</v>
      </c>
      <c r="L19"/>
      <c r="M19" s="221">
        <f t="shared" si="11"/>
        <v>0.0024271738751003597</v>
      </c>
    </row>
    <row r="20" spans="3:13" ht="12.75">
      <c r="C20" s="54" t="s">
        <v>240</v>
      </c>
      <c r="D20" s="42" t="s">
        <v>467</v>
      </c>
      <c r="E20" s="227">
        <v>0.005416666666666667</v>
      </c>
      <c r="G20" s="221">
        <f t="shared" si="10"/>
        <v>0.002552623311341502</v>
      </c>
      <c r="H20" s="226"/>
      <c r="I20" s="54" t="s">
        <v>79</v>
      </c>
      <c r="J20" s="42" t="s">
        <v>467</v>
      </c>
      <c r="K20" s="227">
        <v>0.0051504629629629635</v>
      </c>
      <c r="L20"/>
      <c r="M20" s="221">
        <f t="shared" si="11"/>
        <v>0.0024271738751003597</v>
      </c>
    </row>
    <row r="21" spans="3:13" ht="12.75">
      <c r="C21" s="54" t="s">
        <v>79</v>
      </c>
      <c r="D21" s="42" t="s">
        <v>467</v>
      </c>
      <c r="E21" s="227">
        <v>0.0051504629629629635</v>
      </c>
      <c r="G21" s="221">
        <f t="shared" si="10"/>
        <v>0.0024271738751003597</v>
      </c>
      <c r="H21" s="226"/>
      <c r="I21" s="54" t="s">
        <v>260</v>
      </c>
      <c r="J21" s="42" t="s">
        <v>468</v>
      </c>
      <c r="K21" s="227">
        <v>0.0051967592592592595</v>
      </c>
      <c r="L21"/>
      <c r="M21" s="221">
        <f t="shared" si="11"/>
        <v>0.002448991168359689</v>
      </c>
    </row>
    <row r="22" spans="3:13" ht="12.75">
      <c r="C22" s="54" t="s">
        <v>260</v>
      </c>
      <c r="D22" s="42" t="s">
        <v>468</v>
      </c>
      <c r="E22" s="227">
        <v>0.0051967592592592595</v>
      </c>
      <c r="G22" s="221">
        <f t="shared" si="10"/>
        <v>0.002448991168359689</v>
      </c>
      <c r="H22" s="226"/>
      <c r="I22" s="54" t="s">
        <v>79</v>
      </c>
      <c r="J22" s="42" t="s">
        <v>468</v>
      </c>
      <c r="K22" s="227">
        <v>0.0052893518518518515</v>
      </c>
      <c r="L22"/>
      <c r="M22" s="221">
        <f t="shared" si="11"/>
        <v>0.002492625754878347</v>
      </c>
    </row>
    <row r="23" spans="3:13" ht="12.75">
      <c r="C23" s="54" t="s">
        <v>240</v>
      </c>
      <c r="D23" s="42" t="s">
        <v>468</v>
      </c>
      <c r="E23" s="227">
        <v>0.005451388888888888</v>
      </c>
      <c r="G23" s="221">
        <f t="shared" si="10"/>
        <v>0.0025689862812859985</v>
      </c>
      <c r="H23" s="226"/>
      <c r="I23" s="54" t="s">
        <v>457</v>
      </c>
      <c r="J23" s="42" t="s">
        <v>466</v>
      </c>
      <c r="K23" s="227">
        <v>0.0052893518518518515</v>
      </c>
      <c r="L23"/>
      <c r="M23" s="221">
        <f t="shared" si="11"/>
        <v>0.002492625754878347</v>
      </c>
    </row>
    <row r="24" spans="3:13" ht="12.75">
      <c r="C24" s="54" t="s">
        <v>79</v>
      </c>
      <c r="D24" s="42" t="s">
        <v>468</v>
      </c>
      <c r="E24" s="227">
        <v>0.0052893518518518515</v>
      </c>
      <c r="G24" s="221">
        <f t="shared" si="10"/>
        <v>0.002492625754878347</v>
      </c>
      <c r="H24" s="226"/>
      <c r="I24" s="54" t="s">
        <v>240</v>
      </c>
      <c r="J24" s="42" t="s">
        <v>466</v>
      </c>
      <c r="K24" s="227">
        <v>0.005335648148148148</v>
      </c>
      <c r="L24"/>
      <c r="M24" s="221">
        <f t="shared" si="11"/>
        <v>0.002514443048137676</v>
      </c>
    </row>
    <row r="25" spans="3:13" ht="12.75">
      <c r="C25" s="54" t="s">
        <v>456</v>
      </c>
      <c r="E25" s="227">
        <v>0.005520833333333333</v>
      </c>
      <c r="G25" s="221">
        <f t="shared" si="10"/>
        <v>0.0026017122211749923</v>
      </c>
      <c r="H25" s="226"/>
      <c r="I25" s="54" t="s">
        <v>32</v>
      </c>
      <c r="J25" s="42" t="s">
        <v>467</v>
      </c>
      <c r="K25" s="227">
        <v>0.00537037037037037</v>
      </c>
      <c r="L25"/>
      <c r="M25" s="221">
        <f t="shared" si="11"/>
        <v>0.0025308060180821725</v>
      </c>
    </row>
    <row r="26" spans="3:13" ht="12.75">
      <c r="C26" s="54" t="s">
        <v>32</v>
      </c>
      <c r="D26" s="42" t="s">
        <v>466</v>
      </c>
      <c r="E26" s="227">
        <v>0.004722222222222222</v>
      </c>
      <c r="G26" s="221">
        <f>E26/$G$4</f>
        <v>0.002361111111111111</v>
      </c>
      <c r="H26" s="226"/>
      <c r="I26" s="54" t="s">
        <v>458</v>
      </c>
      <c r="J26" s="42" t="s">
        <v>466</v>
      </c>
      <c r="K26" s="227">
        <v>0.005405092592592592</v>
      </c>
      <c r="L26"/>
      <c r="M26" s="221">
        <f t="shared" si="11"/>
        <v>0.0025471689880266694</v>
      </c>
    </row>
    <row r="27" spans="3:13" ht="12.75">
      <c r="C27" s="54" t="s">
        <v>457</v>
      </c>
      <c r="D27" s="42" t="s">
        <v>466</v>
      </c>
      <c r="E27" s="227">
        <v>0.0052893518518518515</v>
      </c>
      <c r="G27" s="221">
        <f t="shared" si="10"/>
        <v>0.002492625754878347</v>
      </c>
      <c r="H27" s="226"/>
      <c r="I27" s="54" t="s">
        <v>458</v>
      </c>
      <c r="J27" s="42" t="s">
        <v>468</v>
      </c>
      <c r="K27" s="227">
        <v>0.005405092592592592</v>
      </c>
      <c r="L27"/>
      <c r="M27" s="221">
        <f t="shared" si="11"/>
        <v>0.0025471689880266694</v>
      </c>
    </row>
    <row r="28" spans="3:13" ht="12.75">
      <c r="C28" s="54" t="s">
        <v>458</v>
      </c>
      <c r="D28" s="42" t="s">
        <v>466</v>
      </c>
      <c r="E28" s="227">
        <v>0.005405092592592592</v>
      </c>
      <c r="G28" s="221">
        <f t="shared" si="10"/>
        <v>0.0025471689880266694</v>
      </c>
      <c r="H28" s="226"/>
      <c r="I28" s="54" t="s">
        <v>240</v>
      </c>
      <c r="J28" s="42" t="s">
        <v>467</v>
      </c>
      <c r="K28" s="227">
        <v>0.005416666666666667</v>
      </c>
      <c r="L28"/>
      <c r="M28" s="221">
        <f t="shared" si="11"/>
        <v>0.002552623311341502</v>
      </c>
    </row>
    <row r="29" spans="3:13" ht="12.75">
      <c r="C29" s="54" t="s">
        <v>32</v>
      </c>
      <c r="D29" s="42" t="s">
        <v>467</v>
      </c>
      <c r="E29" s="227">
        <v>0.00537037037037037</v>
      </c>
      <c r="G29" s="221">
        <f t="shared" si="10"/>
        <v>0.0025308060180821725</v>
      </c>
      <c r="H29" s="226"/>
      <c r="I29" s="54" t="s">
        <v>32</v>
      </c>
      <c r="J29" s="42" t="s">
        <v>468</v>
      </c>
      <c r="K29" s="227">
        <v>0.005416666666666667</v>
      </c>
      <c r="L29"/>
      <c r="M29" s="221">
        <f t="shared" si="11"/>
        <v>0.002552623311341502</v>
      </c>
    </row>
    <row r="30" spans="3:13" ht="12.75">
      <c r="C30" s="54" t="s">
        <v>457</v>
      </c>
      <c r="D30" s="42" t="s">
        <v>467</v>
      </c>
      <c r="E30" s="227">
        <v>0.005439814814814815</v>
      </c>
      <c r="G30" s="221">
        <f t="shared" si="10"/>
        <v>0.0025635319579711663</v>
      </c>
      <c r="H30" s="226"/>
      <c r="I30" s="54" t="s">
        <v>457</v>
      </c>
      <c r="J30" s="42" t="s">
        <v>467</v>
      </c>
      <c r="K30" s="227">
        <v>0.005439814814814815</v>
      </c>
      <c r="L30"/>
      <c r="M30" s="221">
        <f t="shared" si="11"/>
        <v>0.0025635319579711663</v>
      </c>
    </row>
    <row r="31" spans="3:13" ht="12.75">
      <c r="C31" s="54" t="s">
        <v>458</v>
      </c>
      <c r="D31" s="42" t="s">
        <v>467</v>
      </c>
      <c r="E31" s="227">
        <v>0.005486111111111112</v>
      </c>
      <c r="G31" s="221">
        <f t="shared" si="10"/>
        <v>0.002585349251230496</v>
      </c>
      <c r="H31" s="226"/>
      <c r="I31" s="54" t="s">
        <v>240</v>
      </c>
      <c r="J31" s="42" t="s">
        <v>468</v>
      </c>
      <c r="K31" s="227">
        <v>0.005451388888888888</v>
      </c>
      <c r="L31"/>
      <c r="M31" s="221">
        <f t="shared" si="11"/>
        <v>0.0025689862812859985</v>
      </c>
    </row>
    <row r="32" spans="3:13" ht="12.75">
      <c r="C32" s="54" t="s">
        <v>32</v>
      </c>
      <c r="D32" s="42" t="s">
        <v>468</v>
      </c>
      <c r="E32" s="227">
        <v>0.005416666666666667</v>
      </c>
      <c r="G32" s="221">
        <f t="shared" si="10"/>
        <v>0.002552623311341502</v>
      </c>
      <c r="H32" s="226"/>
      <c r="I32" s="54" t="s">
        <v>458</v>
      </c>
      <c r="J32" s="42" t="s">
        <v>467</v>
      </c>
      <c r="K32" s="227">
        <v>0.005486111111111112</v>
      </c>
      <c r="L32"/>
      <c r="M32" s="221">
        <f t="shared" si="11"/>
        <v>0.002585349251230496</v>
      </c>
    </row>
    <row r="33" spans="3:13" ht="12.75">
      <c r="C33" s="54" t="s">
        <v>457</v>
      </c>
      <c r="D33" s="42" t="s">
        <v>468</v>
      </c>
      <c r="E33" s="227">
        <v>0.005532407407407407</v>
      </c>
      <c r="G33" s="221">
        <f t="shared" si="10"/>
        <v>0.0026071665444898245</v>
      </c>
      <c r="H33" s="226"/>
      <c r="I33" s="54" t="s">
        <v>10</v>
      </c>
      <c r="J33" s="42" t="s">
        <v>466</v>
      </c>
      <c r="K33" s="227">
        <v>0.005509259259259259</v>
      </c>
      <c r="L33"/>
      <c r="M33" s="221">
        <f t="shared" si="11"/>
        <v>0.0025962578978601597</v>
      </c>
    </row>
    <row r="34" spans="3:13" ht="12.75">
      <c r="C34" s="54" t="s">
        <v>458</v>
      </c>
      <c r="D34" s="42" t="s">
        <v>468</v>
      </c>
      <c r="E34" s="227">
        <v>0.005405092592592592</v>
      </c>
      <c r="G34" s="221">
        <f t="shared" si="10"/>
        <v>0.0025471689880266694</v>
      </c>
      <c r="H34" s="226"/>
      <c r="I34" s="54" t="s">
        <v>456</v>
      </c>
      <c r="J34"/>
      <c r="K34" s="227">
        <v>0.005520833333333333</v>
      </c>
      <c r="L34"/>
      <c r="M34" s="221">
        <f t="shared" si="11"/>
        <v>0.0026017122211749923</v>
      </c>
    </row>
    <row r="35" spans="3:13" ht="12.75">
      <c r="C35" s="54" t="s">
        <v>459</v>
      </c>
      <c r="E35" s="227">
        <v>0.005520833333333333</v>
      </c>
      <c r="G35" s="221">
        <f t="shared" si="10"/>
        <v>0.0026017122211749923</v>
      </c>
      <c r="H35" s="226"/>
      <c r="I35" s="54" t="s">
        <v>459</v>
      </c>
      <c r="J35"/>
      <c r="K35" s="227">
        <v>0.005520833333333333</v>
      </c>
      <c r="L35"/>
      <c r="M35" s="221">
        <f t="shared" si="11"/>
        <v>0.0026017122211749923</v>
      </c>
    </row>
    <row r="36" spans="3:13" ht="12.75">
      <c r="C36" s="54" t="s">
        <v>17</v>
      </c>
      <c r="D36" s="42" t="s">
        <v>466</v>
      </c>
      <c r="E36" s="227">
        <v>0.006053240740740741</v>
      </c>
      <c r="G36" s="221">
        <f>E36/$G$4</f>
        <v>0.0030266203703703705</v>
      </c>
      <c r="H36" s="226"/>
      <c r="I36" s="54" t="s">
        <v>457</v>
      </c>
      <c r="J36" s="42" t="s">
        <v>468</v>
      </c>
      <c r="K36" s="227">
        <v>0.005532407407407407</v>
      </c>
      <c r="L36"/>
      <c r="M36" s="221">
        <f t="shared" si="11"/>
        <v>0.0026071665444898245</v>
      </c>
    </row>
    <row r="37" spans="3:13" ht="12.75">
      <c r="C37" s="54" t="s">
        <v>11</v>
      </c>
      <c r="D37" s="42" t="s">
        <v>466</v>
      </c>
      <c r="E37" s="227">
        <v>0.005729166666666667</v>
      </c>
      <c r="G37" s="221">
        <f t="shared" si="10"/>
        <v>0.0026998900408419734</v>
      </c>
      <c r="H37" s="226"/>
      <c r="I37" s="54" t="s">
        <v>11</v>
      </c>
      <c r="J37" s="42" t="s">
        <v>466</v>
      </c>
      <c r="K37" s="227">
        <v>0.005729166666666667</v>
      </c>
      <c r="L37"/>
      <c r="M37" s="221">
        <f t="shared" si="11"/>
        <v>0.0026998900408419734</v>
      </c>
    </row>
    <row r="38" spans="3:13" ht="12.75">
      <c r="C38" s="54" t="s">
        <v>10</v>
      </c>
      <c r="D38" s="42" t="s">
        <v>466</v>
      </c>
      <c r="E38" s="227">
        <v>0.005509259259259259</v>
      </c>
      <c r="G38" s="221">
        <f t="shared" si="10"/>
        <v>0.0025962578978601597</v>
      </c>
      <c r="H38" s="226"/>
      <c r="I38" s="54" t="s">
        <v>11</v>
      </c>
      <c r="J38" s="42" t="s">
        <v>467</v>
      </c>
      <c r="K38" s="227">
        <v>0.00587962962962963</v>
      </c>
      <c r="L38"/>
      <c r="M38" s="221">
        <f t="shared" si="11"/>
        <v>0.002770796243934793</v>
      </c>
    </row>
    <row r="39" spans="3:13" ht="12.75">
      <c r="C39" s="54" t="s">
        <v>17</v>
      </c>
      <c r="D39" s="42" t="s">
        <v>467</v>
      </c>
      <c r="E39" s="227">
        <v>0.00636574074074074</v>
      </c>
      <c r="G39" s="221">
        <f t="shared" si="10"/>
        <v>0.002999877823157748</v>
      </c>
      <c r="H39" s="226"/>
      <c r="I39" s="54" t="s">
        <v>11</v>
      </c>
      <c r="J39" s="42" t="s">
        <v>468</v>
      </c>
      <c r="K39" s="227">
        <v>0.005891203703703703</v>
      </c>
      <c r="L39"/>
      <c r="M39" s="221">
        <f t="shared" si="11"/>
        <v>0.0027762505672496245</v>
      </c>
    </row>
    <row r="40" spans="3:13" ht="12.75">
      <c r="C40" s="54" t="s">
        <v>11</v>
      </c>
      <c r="D40" s="42" t="s">
        <v>467</v>
      </c>
      <c r="E40" s="227">
        <v>0.00587962962962963</v>
      </c>
      <c r="G40" s="221">
        <f t="shared" si="10"/>
        <v>0.002770796243934793</v>
      </c>
      <c r="H40" s="226"/>
      <c r="I40" s="54" t="s">
        <v>10</v>
      </c>
      <c r="J40" s="42" t="s">
        <v>467</v>
      </c>
      <c r="K40" s="227">
        <v>0.005937500000000001</v>
      </c>
      <c r="L40"/>
      <c r="M40" s="221">
        <f t="shared" si="11"/>
        <v>0.0027980678605089545</v>
      </c>
    </row>
    <row r="41" spans="3:13" ht="12.75">
      <c r="C41" s="54" t="s">
        <v>10</v>
      </c>
      <c r="D41" s="42" t="s">
        <v>467</v>
      </c>
      <c r="E41" s="227">
        <v>0.005937500000000001</v>
      </c>
      <c r="G41" s="221">
        <f t="shared" si="10"/>
        <v>0.0027980678605089545</v>
      </c>
      <c r="H41" s="226"/>
      <c r="I41" s="54" t="s">
        <v>10</v>
      </c>
      <c r="J41" s="42" t="s">
        <v>468</v>
      </c>
      <c r="K41" s="227">
        <v>0.005983796296296296</v>
      </c>
      <c r="L41"/>
      <c r="M41" s="221">
        <f t="shared" si="11"/>
        <v>0.002819885153768283</v>
      </c>
    </row>
    <row r="42" spans="3:13" ht="12.75">
      <c r="C42" s="54" t="s">
        <v>17</v>
      </c>
      <c r="D42" s="42" t="s">
        <v>468</v>
      </c>
      <c r="E42" s="227">
        <v>0.006400462962962963</v>
      </c>
      <c r="G42" s="221">
        <f t="shared" si="10"/>
        <v>0.003016240793102245</v>
      </c>
      <c r="H42" s="226"/>
      <c r="I42" s="54" t="s">
        <v>38</v>
      </c>
      <c r="J42" s="42" t="s">
        <v>466</v>
      </c>
      <c r="K42" s="227">
        <v>0.00619212962962963</v>
      </c>
      <c r="L42"/>
      <c r="M42" s="221">
        <f t="shared" si="11"/>
        <v>0.002918062973435264</v>
      </c>
    </row>
    <row r="43" spans="3:13" ht="12.75">
      <c r="C43" s="54" t="s">
        <v>11</v>
      </c>
      <c r="D43" s="42" t="s">
        <v>468</v>
      </c>
      <c r="E43" s="227">
        <v>0.005891203703703703</v>
      </c>
      <c r="G43" s="221">
        <f t="shared" si="10"/>
        <v>0.0027762505672496245</v>
      </c>
      <c r="H43" s="226"/>
      <c r="I43" s="54" t="s">
        <v>462</v>
      </c>
      <c r="J43" s="42" t="s">
        <v>466</v>
      </c>
      <c r="K43" s="227">
        <v>0.006203703703703704</v>
      </c>
      <c r="L43"/>
      <c r="M43" s="221">
        <f t="shared" si="11"/>
        <v>0.0029235172967500963</v>
      </c>
    </row>
    <row r="44" spans="3:13" ht="12.75">
      <c r="C44" s="54" t="s">
        <v>10</v>
      </c>
      <c r="D44" s="42" t="s">
        <v>468</v>
      </c>
      <c r="E44" s="227">
        <v>0.005983796296296296</v>
      </c>
      <c r="G44" s="221">
        <f t="shared" si="10"/>
        <v>0.002819885153768283</v>
      </c>
      <c r="H44" s="226"/>
      <c r="I44" s="54" t="s">
        <v>462</v>
      </c>
      <c r="J44" s="42" t="s">
        <v>468</v>
      </c>
      <c r="K44" s="227">
        <v>0.006273148148148148</v>
      </c>
      <c r="L44"/>
      <c r="M44" s="221">
        <f t="shared" si="11"/>
        <v>0.0029562432366390897</v>
      </c>
    </row>
    <row r="45" spans="3:13" ht="12.75">
      <c r="C45" s="54" t="s">
        <v>460</v>
      </c>
      <c r="E45" s="227">
        <v>0.006423611111111112</v>
      </c>
      <c r="G45" s="221">
        <f t="shared" si="10"/>
        <v>0.0030271494397319096</v>
      </c>
      <c r="H45" s="226"/>
      <c r="I45" s="54" t="s">
        <v>17</v>
      </c>
      <c r="J45" s="42" t="s">
        <v>467</v>
      </c>
      <c r="K45" s="227">
        <v>0.00636574074074074</v>
      </c>
      <c r="L45"/>
      <c r="M45" s="221">
        <f t="shared" si="11"/>
        <v>0.002999877823157748</v>
      </c>
    </row>
    <row r="46" spans="3:13" ht="12.75">
      <c r="C46" s="54" t="s">
        <v>461</v>
      </c>
      <c r="D46" s="42" t="s">
        <v>466</v>
      </c>
      <c r="E46" s="227">
        <v>0.006944444444444444</v>
      </c>
      <c r="G46" s="221">
        <f>E46/$G$4</f>
        <v>0.003472222222222222</v>
      </c>
      <c r="H46" s="226"/>
      <c r="I46" s="54" t="s">
        <v>17</v>
      </c>
      <c r="J46" s="42" t="s">
        <v>468</v>
      </c>
      <c r="K46" s="227">
        <v>0.006400462962962963</v>
      </c>
      <c r="L46"/>
      <c r="M46" s="221">
        <f t="shared" si="11"/>
        <v>0.003016240793102245</v>
      </c>
    </row>
    <row r="47" spans="3:13" ht="12.75">
      <c r="C47" s="54" t="s">
        <v>462</v>
      </c>
      <c r="D47" s="42" t="s">
        <v>466</v>
      </c>
      <c r="E47" s="227">
        <v>0.006203703703703704</v>
      </c>
      <c r="G47" s="221">
        <f t="shared" si="10"/>
        <v>0.0029235172967500963</v>
      </c>
      <c r="H47" s="226"/>
      <c r="I47" s="54" t="s">
        <v>462</v>
      </c>
      <c r="J47" s="42" t="s">
        <v>467</v>
      </c>
      <c r="K47" s="227">
        <v>0.006412037037037036</v>
      </c>
      <c r="L47"/>
      <c r="M47" s="221">
        <f t="shared" si="11"/>
        <v>0.0030216951164170765</v>
      </c>
    </row>
    <row r="48" spans="3:13" ht="12.75">
      <c r="C48" s="54" t="s">
        <v>38</v>
      </c>
      <c r="D48" s="42" t="s">
        <v>466</v>
      </c>
      <c r="E48" s="227">
        <v>0.00619212962962963</v>
      </c>
      <c r="G48" s="221">
        <f t="shared" si="10"/>
        <v>0.002918062973435264</v>
      </c>
      <c r="H48" s="226"/>
      <c r="I48" s="54" t="s">
        <v>17</v>
      </c>
      <c r="J48" s="42" t="s">
        <v>466</v>
      </c>
      <c r="K48" s="227">
        <v>0.006053240740740741</v>
      </c>
      <c r="L48"/>
      <c r="M48" s="221">
        <f>K48/$G$4</f>
        <v>0.0030266203703703705</v>
      </c>
    </row>
    <row r="49" spans="3:13" ht="12.75">
      <c r="C49" s="54" t="s">
        <v>461</v>
      </c>
      <c r="D49" s="42" t="s">
        <v>467</v>
      </c>
      <c r="E49" s="227">
        <v>0.007453703703703703</v>
      </c>
      <c r="G49" s="221">
        <f t="shared" si="10"/>
        <v>0.003512584214751981</v>
      </c>
      <c r="H49" s="226"/>
      <c r="I49" s="54" t="s">
        <v>460</v>
      </c>
      <c r="J49"/>
      <c r="K49" s="227">
        <v>0.006423611111111112</v>
      </c>
      <c r="L49"/>
      <c r="M49" s="221">
        <f aca="true" t="shared" si="12" ref="M49:M54">K49/$I$4</f>
        <v>0.0030271494397319096</v>
      </c>
    </row>
    <row r="50" spans="3:13" ht="12.75">
      <c r="C50" s="54" t="s">
        <v>462</v>
      </c>
      <c r="D50" s="42" t="s">
        <v>467</v>
      </c>
      <c r="E50" s="227">
        <v>0.006412037037037036</v>
      </c>
      <c r="G50" s="221">
        <f t="shared" si="10"/>
        <v>0.0030216951164170765</v>
      </c>
      <c r="H50" s="226"/>
      <c r="I50" s="54" t="s">
        <v>38</v>
      </c>
      <c r="J50" s="42" t="s">
        <v>467</v>
      </c>
      <c r="K50" s="227">
        <v>0.0066550925925925935</v>
      </c>
      <c r="L50"/>
      <c r="M50" s="221">
        <f t="shared" si="12"/>
        <v>0.003136235906028555</v>
      </c>
    </row>
    <row r="51" spans="3:13" ht="12.75">
      <c r="C51" s="54" t="s">
        <v>38</v>
      </c>
      <c r="D51" s="42" t="s">
        <v>467</v>
      </c>
      <c r="E51" s="227">
        <v>0.0066550925925925935</v>
      </c>
      <c r="G51" s="221">
        <f t="shared" si="10"/>
        <v>0.003136235906028555</v>
      </c>
      <c r="H51" s="226"/>
      <c r="I51" s="54" t="s">
        <v>38</v>
      </c>
      <c r="J51" s="42" t="s">
        <v>468</v>
      </c>
      <c r="K51" s="227">
        <v>0.00673611111111111</v>
      </c>
      <c r="L51"/>
      <c r="M51" s="221">
        <f t="shared" si="12"/>
        <v>0.00317441616923238</v>
      </c>
    </row>
    <row r="52" spans="3:13" ht="12.75">
      <c r="C52" s="54" t="s">
        <v>461</v>
      </c>
      <c r="D52" s="42" t="s">
        <v>468</v>
      </c>
      <c r="E52" s="227">
        <v>0.007743055555555556</v>
      </c>
      <c r="G52" s="221">
        <f t="shared" si="10"/>
        <v>0.003648942297622788</v>
      </c>
      <c r="H52" s="226"/>
      <c r="I52" s="54" t="s">
        <v>115</v>
      </c>
      <c r="J52" s="42" t="s">
        <v>467</v>
      </c>
      <c r="K52" s="227">
        <v>0.007037037037037037</v>
      </c>
      <c r="L52"/>
      <c r="M52" s="221">
        <f t="shared" si="12"/>
        <v>0.0033162285754180193</v>
      </c>
    </row>
    <row r="53" spans="3:13" ht="12.75">
      <c r="C53" s="54" t="s">
        <v>462</v>
      </c>
      <c r="D53" s="42" t="s">
        <v>468</v>
      </c>
      <c r="E53" s="227">
        <v>0.006273148148148148</v>
      </c>
      <c r="G53" s="221">
        <f t="shared" si="10"/>
        <v>0.0029562432366390897</v>
      </c>
      <c r="H53" s="226"/>
      <c r="I53" s="54" t="s">
        <v>115</v>
      </c>
      <c r="J53" s="42" t="s">
        <v>466</v>
      </c>
      <c r="K53" s="227">
        <v>0.0070486111111111105</v>
      </c>
      <c r="L53"/>
      <c r="M53" s="221">
        <f t="shared" si="12"/>
        <v>0.0033216828987328514</v>
      </c>
    </row>
    <row r="54" spans="3:13" ht="12.75">
      <c r="C54" s="54" t="s">
        <v>38</v>
      </c>
      <c r="D54" s="42" t="s">
        <v>468</v>
      </c>
      <c r="E54" s="227">
        <v>0.00673611111111111</v>
      </c>
      <c r="G54" s="221">
        <f t="shared" si="10"/>
        <v>0.00317441616923238</v>
      </c>
      <c r="I54" s="54" t="s">
        <v>115</v>
      </c>
      <c r="J54" s="42" t="s">
        <v>468</v>
      </c>
      <c r="K54" s="227">
        <v>0.007141203703703704</v>
      </c>
      <c r="L54"/>
      <c r="M54" s="221">
        <f t="shared" si="12"/>
        <v>0.00336531748525151</v>
      </c>
    </row>
    <row r="55" spans="3:13" ht="12.75">
      <c r="C55" s="54" t="s">
        <v>463</v>
      </c>
      <c r="E55" s="227">
        <v>0.007534722222222221</v>
      </c>
      <c r="G55" s="221">
        <f t="shared" si="10"/>
        <v>0.0035507644779558065</v>
      </c>
      <c r="I55" s="54" t="s">
        <v>461</v>
      </c>
      <c r="J55" s="42" t="s">
        <v>466</v>
      </c>
      <c r="K55" s="227">
        <v>0.006944444444444444</v>
      </c>
      <c r="L55"/>
      <c r="M55" s="221">
        <f>K55/$G$4</f>
        <v>0.003472222222222222</v>
      </c>
    </row>
    <row r="56" spans="3:13" ht="12.75">
      <c r="C56" s="54" t="s">
        <v>233</v>
      </c>
      <c r="D56" s="42" t="s">
        <v>466</v>
      </c>
      <c r="E56" s="227">
        <v>0.008402777777777778</v>
      </c>
      <c r="G56" s="221">
        <f>E56/$G$4</f>
        <v>0.004201388888888889</v>
      </c>
      <c r="I56" s="54" t="s">
        <v>461</v>
      </c>
      <c r="J56" s="42" t="s">
        <v>467</v>
      </c>
      <c r="K56" s="227">
        <v>0.007453703703703703</v>
      </c>
      <c r="L56"/>
      <c r="M56" s="221">
        <f aca="true" t="shared" si="13" ref="M56:M67">K56/$I$4</f>
        <v>0.003512584214751981</v>
      </c>
    </row>
    <row r="57" spans="3:13" ht="12.75">
      <c r="C57" s="54" t="s">
        <v>324</v>
      </c>
      <c r="D57" s="42" t="s">
        <v>466</v>
      </c>
      <c r="E57" s="227">
        <v>0.007997685185185186</v>
      </c>
      <c r="G57" s="221">
        <f t="shared" si="10"/>
        <v>0.003768937410549098</v>
      </c>
      <c r="I57" s="54" t="s">
        <v>463</v>
      </c>
      <c r="J57"/>
      <c r="K57" s="227">
        <v>0.007534722222222221</v>
      </c>
      <c r="L57"/>
      <c r="M57" s="221">
        <f t="shared" si="13"/>
        <v>0.0035507644779558065</v>
      </c>
    </row>
    <row r="58" spans="3:13" ht="12.75">
      <c r="C58" s="54" t="s">
        <v>115</v>
      </c>
      <c r="D58" s="42" t="s">
        <v>466</v>
      </c>
      <c r="E58" s="227">
        <v>0.0070486111111111105</v>
      </c>
      <c r="G58" s="221">
        <f t="shared" si="10"/>
        <v>0.0033216828987328514</v>
      </c>
      <c r="I58" s="54" t="s">
        <v>461</v>
      </c>
      <c r="J58" s="42" t="s">
        <v>468</v>
      </c>
      <c r="K58" s="227">
        <v>0.007743055555555556</v>
      </c>
      <c r="L58"/>
      <c r="M58" s="221">
        <f t="shared" si="13"/>
        <v>0.003648942297622788</v>
      </c>
    </row>
    <row r="59" spans="3:13" ht="12.75">
      <c r="C59" s="54" t="s">
        <v>233</v>
      </c>
      <c r="D59" s="42" t="s">
        <v>467</v>
      </c>
      <c r="E59" s="227">
        <v>0.009131944444444444</v>
      </c>
      <c r="G59" s="221">
        <f t="shared" si="10"/>
        <v>0.00430346109540266</v>
      </c>
      <c r="I59" s="54" t="s">
        <v>12</v>
      </c>
      <c r="J59" s="42" t="s">
        <v>466</v>
      </c>
      <c r="K59" s="227">
        <v>0.007743055555555556</v>
      </c>
      <c r="L59"/>
      <c r="M59" s="221">
        <f t="shared" si="13"/>
        <v>0.003648942297622788</v>
      </c>
    </row>
    <row r="60" spans="3:13" ht="12.75">
      <c r="C60" s="54" t="s">
        <v>324</v>
      </c>
      <c r="D60" s="42" t="s">
        <v>467</v>
      </c>
      <c r="E60" s="227">
        <v>0.007870370370370371</v>
      </c>
      <c r="G60" s="221">
        <f t="shared" si="10"/>
        <v>0.0037089398540859435</v>
      </c>
      <c r="I60" s="54" t="s">
        <v>58</v>
      </c>
      <c r="J60" s="42" t="s">
        <v>466</v>
      </c>
      <c r="K60" s="227">
        <v>0.007858796296296296</v>
      </c>
      <c r="L60"/>
      <c r="M60" s="221">
        <f t="shared" si="13"/>
        <v>0.0037034855307711105</v>
      </c>
    </row>
    <row r="61" spans="3:13" ht="12.75">
      <c r="C61" s="54" t="s">
        <v>115</v>
      </c>
      <c r="D61" s="42" t="s">
        <v>467</v>
      </c>
      <c r="E61" s="227">
        <v>0.007037037037037037</v>
      </c>
      <c r="G61" s="221">
        <f t="shared" si="10"/>
        <v>0.0033162285754180193</v>
      </c>
      <c r="I61" s="54" t="s">
        <v>324</v>
      </c>
      <c r="J61" s="42" t="s">
        <v>467</v>
      </c>
      <c r="K61" s="227">
        <v>0.007870370370370371</v>
      </c>
      <c r="L61"/>
      <c r="M61" s="221">
        <f t="shared" si="13"/>
        <v>0.0037089398540859435</v>
      </c>
    </row>
    <row r="62" spans="3:13" ht="12.75">
      <c r="C62" s="54" t="s">
        <v>233</v>
      </c>
      <c r="D62" s="42" t="s">
        <v>468</v>
      </c>
      <c r="E62" s="227">
        <v>0.00951388888888889</v>
      </c>
      <c r="G62" s="221">
        <f t="shared" si="10"/>
        <v>0.0044834537647921256</v>
      </c>
      <c r="I62" s="54" t="s">
        <v>324</v>
      </c>
      <c r="J62" s="42" t="s">
        <v>468</v>
      </c>
      <c r="K62" s="227">
        <v>0.007870370370370371</v>
      </c>
      <c r="L62"/>
      <c r="M62" s="221">
        <f t="shared" si="13"/>
        <v>0.0037089398540859435</v>
      </c>
    </row>
    <row r="63" spans="3:13" ht="12.75">
      <c r="C63" s="54" t="s">
        <v>324</v>
      </c>
      <c r="D63" s="42" t="s">
        <v>468</v>
      </c>
      <c r="E63" s="227">
        <v>0.007870370370370371</v>
      </c>
      <c r="G63" s="221">
        <f t="shared" si="10"/>
        <v>0.0037089398540859435</v>
      </c>
      <c r="I63" s="54" t="s">
        <v>58</v>
      </c>
      <c r="J63" s="42" t="s">
        <v>467</v>
      </c>
      <c r="K63" s="227">
        <v>0.007939814814814814</v>
      </c>
      <c r="L63"/>
      <c r="M63" s="221">
        <f t="shared" si="13"/>
        <v>0.0037416657939749365</v>
      </c>
    </row>
    <row r="64" spans="3:13" ht="12.75">
      <c r="C64" s="54" t="s">
        <v>115</v>
      </c>
      <c r="D64" s="42" t="s">
        <v>468</v>
      </c>
      <c r="E64" s="227">
        <v>0.007141203703703704</v>
      </c>
      <c r="G64" s="221">
        <f t="shared" si="10"/>
        <v>0.00336531748525151</v>
      </c>
      <c r="I64" s="54" t="s">
        <v>324</v>
      </c>
      <c r="J64" s="42" t="s">
        <v>466</v>
      </c>
      <c r="K64" s="227">
        <v>0.007997685185185186</v>
      </c>
      <c r="L64"/>
      <c r="M64" s="221">
        <f t="shared" si="13"/>
        <v>0.003768937410549098</v>
      </c>
    </row>
    <row r="65" spans="3:13" ht="12.75">
      <c r="C65" s="54" t="s">
        <v>464</v>
      </c>
      <c r="E65" s="227">
        <v>0.009699074074074074</v>
      </c>
      <c r="G65" s="221">
        <f t="shared" si="10"/>
        <v>0.004570722937829441</v>
      </c>
      <c r="I65" s="54" t="s">
        <v>12</v>
      </c>
      <c r="J65" s="42" t="s">
        <v>467</v>
      </c>
      <c r="K65" s="227">
        <v>0.00800925925925926</v>
      </c>
      <c r="L65"/>
      <c r="M65" s="221">
        <f t="shared" si="13"/>
        <v>0.0037743917338639303</v>
      </c>
    </row>
    <row r="66" spans="3:13" ht="12.75">
      <c r="C66" s="54" t="s">
        <v>16</v>
      </c>
      <c r="D66" s="42" t="s">
        <v>466</v>
      </c>
      <c r="E66" s="227">
        <v>0.008738425925925926</v>
      </c>
      <c r="G66" s="221">
        <f>E66/$G$4</f>
        <v>0.004369212962962963</v>
      </c>
      <c r="I66" s="54" t="s">
        <v>12</v>
      </c>
      <c r="J66" s="42" t="s">
        <v>468</v>
      </c>
      <c r="K66" s="227">
        <v>0.00800925925925926</v>
      </c>
      <c r="L66"/>
      <c r="M66" s="221">
        <f t="shared" si="13"/>
        <v>0.0037743917338639303</v>
      </c>
    </row>
    <row r="67" spans="3:13" ht="12.75">
      <c r="C67" s="54" t="s">
        <v>12</v>
      </c>
      <c r="D67" s="42" t="s">
        <v>466</v>
      </c>
      <c r="E67" s="227">
        <v>0.007743055555555556</v>
      </c>
      <c r="G67" s="221">
        <f t="shared" si="10"/>
        <v>0.003648942297622788</v>
      </c>
      <c r="I67" s="54" t="s">
        <v>58</v>
      </c>
      <c r="J67" s="42" t="s">
        <v>468</v>
      </c>
      <c r="K67" s="227">
        <v>0.00846064814814815</v>
      </c>
      <c r="L67"/>
      <c r="M67" s="221">
        <f t="shared" si="13"/>
        <v>0.003987110343142389</v>
      </c>
    </row>
    <row r="68" spans="3:13" ht="12.75">
      <c r="C68" s="54" t="s">
        <v>58</v>
      </c>
      <c r="D68" s="42" t="s">
        <v>466</v>
      </c>
      <c r="E68" s="227">
        <v>0.007858796296296296</v>
      </c>
      <c r="G68" s="221">
        <f t="shared" si="10"/>
        <v>0.0037034855307711105</v>
      </c>
      <c r="I68" s="54" t="s">
        <v>233</v>
      </c>
      <c r="J68" s="42" t="s">
        <v>466</v>
      </c>
      <c r="K68" s="227">
        <v>0.008402777777777778</v>
      </c>
      <c r="L68"/>
      <c r="M68" s="221">
        <f>K68/$G$4</f>
        <v>0.004201388888888889</v>
      </c>
    </row>
    <row r="69" spans="3:13" ht="12.75">
      <c r="C69" s="54" t="s">
        <v>16</v>
      </c>
      <c r="D69" s="42" t="s">
        <v>467</v>
      </c>
      <c r="E69" s="227">
        <v>0.009236111111111112</v>
      </c>
      <c r="G69" s="221">
        <f t="shared" si="10"/>
        <v>0.004352550005236151</v>
      </c>
      <c r="I69" s="54" t="s">
        <v>465</v>
      </c>
      <c r="J69"/>
      <c r="K69" s="227">
        <v>0.009074074074074073</v>
      </c>
      <c r="L69"/>
      <c r="M69" s="221">
        <f>K69/$I$4</f>
        <v>0.004276189478828498</v>
      </c>
    </row>
    <row r="70" spans="3:13" ht="12.75">
      <c r="C70" s="54" t="s">
        <v>12</v>
      </c>
      <c r="D70" s="42" t="s">
        <v>467</v>
      </c>
      <c r="E70" s="227">
        <v>0.00800925925925926</v>
      </c>
      <c r="G70" s="221">
        <f t="shared" si="10"/>
        <v>0.0037743917338639303</v>
      </c>
      <c r="I70" s="54" t="s">
        <v>16</v>
      </c>
      <c r="J70" s="42" t="s">
        <v>468</v>
      </c>
      <c r="K70" s="227">
        <v>0.009097222222222222</v>
      </c>
      <c r="L70"/>
      <c r="M70" s="221">
        <f>K70/$I$4</f>
        <v>0.004287098125458163</v>
      </c>
    </row>
    <row r="71" spans="3:13" ht="12.75">
      <c r="C71" s="54" t="s">
        <v>58</v>
      </c>
      <c r="D71" s="42" t="s">
        <v>467</v>
      </c>
      <c r="E71" s="227">
        <v>0.007939814814814814</v>
      </c>
      <c r="G71" s="221">
        <f t="shared" si="10"/>
        <v>0.0037416657939749365</v>
      </c>
      <c r="I71" s="54" t="s">
        <v>233</v>
      </c>
      <c r="J71" s="42" t="s">
        <v>467</v>
      </c>
      <c r="K71" s="227">
        <v>0.009131944444444444</v>
      </c>
      <c r="L71"/>
      <c r="M71" s="221">
        <f>K71/$I$4</f>
        <v>0.00430346109540266</v>
      </c>
    </row>
    <row r="72" spans="3:13" ht="12.75">
      <c r="C72" s="54" t="s">
        <v>16</v>
      </c>
      <c r="D72" s="42" t="s">
        <v>468</v>
      </c>
      <c r="E72" s="227">
        <v>0.009097222222222222</v>
      </c>
      <c r="G72" s="221">
        <f t="shared" si="10"/>
        <v>0.004287098125458163</v>
      </c>
      <c r="I72" s="54" t="s">
        <v>16</v>
      </c>
      <c r="J72" s="42" t="s">
        <v>467</v>
      </c>
      <c r="K72" s="227">
        <v>0.009236111111111112</v>
      </c>
      <c r="L72"/>
      <c r="M72" s="221">
        <f>K72/$I$4</f>
        <v>0.004352550005236151</v>
      </c>
    </row>
    <row r="73" spans="3:13" ht="12.75">
      <c r="C73" s="54" t="s">
        <v>12</v>
      </c>
      <c r="D73" s="42" t="s">
        <v>468</v>
      </c>
      <c r="E73" s="227">
        <v>0.00800925925925926</v>
      </c>
      <c r="G73" s="221">
        <f t="shared" si="10"/>
        <v>0.0037743917338639303</v>
      </c>
      <c r="I73" s="54" t="s">
        <v>16</v>
      </c>
      <c r="J73" s="42" t="s">
        <v>466</v>
      </c>
      <c r="K73" s="227">
        <v>0.008738425925925926</v>
      </c>
      <c r="L73"/>
      <c r="M73" s="221">
        <f>K73/$G$4</f>
        <v>0.004369212962962963</v>
      </c>
    </row>
    <row r="74" spans="3:13" ht="12.75">
      <c r="C74" s="54" t="s">
        <v>58</v>
      </c>
      <c r="D74" s="42" t="s">
        <v>468</v>
      </c>
      <c r="E74" s="227">
        <v>0.00846064814814815</v>
      </c>
      <c r="G74" s="221">
        <f t="shared" si="10"/>
        <v>0.003987110343142389</v>
      </c>
      <c r="I74" s="54" t="s">
        <v>233</v>
      </c>
      <c r="J74" s="42" t="s">
        <v>468</v>
      </c>
      <c r="K74" s="227">
        <v>0.00951388888888889</v>
      </c>
      <c r="L74"/>
      <c r="M74" s="221">
        <f>K74/$I$4</f>
        <v>0.0044834537647921256</v>
      </c>
    </row>
    <row r="75" spans="3:13" ht="12.75">
      <c r="C75" s="54" t="s">
        <v>465</v>
      </c>
      <c r="E75" s="227">
        <v>0.009074074074074073</v>
      </c>
      <c r="G75" s="221">
        <f t="shared" si="10"/>
        <v>0.004276189478828498</v>
      </c>
      <c r="I75" s="54" t="s">
        <v>464</v>
      </c>
      <c r="J75"/>
      <c r="K75" s="227">
        <v>0.009699074074074074</v>
      </c>
      <c r="L75"/>
      <c r="M75" s="221">
        <f>K75/$I$4</f>
        <v>0.004570722937829441</v>
      </c>
    </row>
  </sheetData>
  <sheetProtection/>
  <mergeCells count="2">
    <mergeCell ref="B12:C12"/>
    <mergeCell ref="I15:M1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9"/>
  <sheetViews>
    <sheetView zoomScale="85" zoomScaleNormal="85" zoomScalePageLayoutView="0" workbookViewId="0" topLeftCell="A1">
      <selection activeCell="A2" sqref="A2:I2"/>
    </sheetView>
  </sheetViews>
  <sheetFormatPr defaultColWidth="9.140625" defaultRowHeight="12.75"/>
  <cols>
    <col min="3" max="3" width="12.140625" style="0" bestFit="1" customWidth="1"/>
    <col min="4" max="4" width="23.28125" style="0" bestFit="1" customWidth="1"/>
    <col min="6" max="6" width="11.00390625" style="0" bestFit="1" customWidth="1"/>
    <col min="7" max="7" width="11.8515625" style="0" bestFit="1" customWidth="1"/>
    <col min="8" max="8" width="12.140625" style="0" bestFit="1" customWidth="1"/>
  </cols>
  <sheetData>
    <row r="1" spans="1:9" ht="27">
      <c r="A1" s="318" t="s">
        <v>417</v>
      </c>
      <c r="B1" s="319"/>
      <c r="C1" s="319"/>
      <c r="D1" s="319"/>
      <c r="E1" s="319"/>
      <c r="F1" s="319"/>
      <c r="G1" s="319"/>
      <c r="H1" s="319"/>
      <c r="I1" s="320"/>
    </row>
    <row r="2" spans="1:9" ht="27">
      <c r="A2" s="321">
        <v>42191</v>
      </c>
      <c r="B2" s="322"/>
      <c r="C2" s="322"/>
      <c r="D2" s="322"/>
      <c r="E2" s="322"/>
      <c r="F2" s="322"/>
      <c r="G2" s="322"/>
      <c r="H2" s="322"/>
      <c r="I2" s="323"/>
    </row>
    <row r="3" spans="1:9" ht="15">
      <c r="A3" s="196"/>
      <c r="B3" s="197"/>
      <c r="C3" s="18"/>
      <c r="D3" s="198"/>
      <c r="E3" s="197"/>
      <c r="F3" s="197"/>
      <c r="G3" s="197"/>
      <c r="H3" s="197"/>
      <c r="I3" s="195"/>
    </row>
    <row r="4" spans="1:9" ht="15">
      <c r="A4" s="196"/>
      <c r="B4" s="197"/>
      <c r="C4" s="197"/>
      <c r="D4" s="197"/>
      <c r="E4" s="197"/>
      <c r="F4" s="197"/>
      <c r="G4" s="200">
        <v>3.85</v>
      </c>
      <c r="H4" s="197" t="s">
        <v>1</v>
      </c>
      <c r="I4" s="195"/>
    </row>
    <row r="5" spans="1:9" ht="15">
      <c r="A5" s="196"/>
      <c r="B5" s="197"/>
      <c r="C5" s="197"/>
      <c r="D5" s="197"/>
      <c r="E5" s="197"/>
      <c r="F5" s="207" t="s">
        <v>6</v>
      </c>
      <c r="G5" s="215" t="s">
        <v>8</v>
      </c>
      <c r="H5" s="207" t="s">
        <v>7</v>
      </c>
      <c r="I5" s="208"/>
    </row>
    <row r="6" spans="1:9" ht="15">
      <c r="A6" s="196"/>
      <c r="B6" s="197">
        <v>564</v>
      </c>
      <c r="C6" s="18" t="s">
        <v>416</v>
      </c>
      <c r="D6" s="198" t="s">
        <v>418</v>
      </c>
      <c r="E6" s="197"/>
      <c r="F6" s="199">
        <v>0.018125</v>
      </c>
      <c r="G6" s="214">
        <f>F6/G4</f>
        <v>0.004707792207792208</v>
      </c>
      <c r="H6" s="59">
        <f>($G$4/F6)/24</f>
        <v>8.85057471264368</v>
      </c>
      <c r="I6" s="195"/>
    </row>
    <row r="7" spans="1:9" ht="15">
      <c r="A7" s="196"/>
      <c r="B7" s="197">
        <v>574</v>
      </c>
      <c r="C7" s="18" t="s">
        <v>416</v>
      </c>
      <c r="D7" s="198" t="s">
        <v>78</v>
      </c>
      <c r="E7" s="197"/>
      <c r="F7" s="199">
        <v>0.018171296296296297</v>
      </c>
      <c r="G7" s="214">
        <f>F7/G4</f>
        <v>0.004719817219817219</v>
      </c>
      <c r="H7" s="59">
        <f>($G$4/F7)/24</f>
        <v>8.828025477707007</v>
      </c>
      <c r="I7" s="195"/>
    </row>
    <row r="8" spans="1:9" ht="15">
      <c r="A8" s="196"/>
      <c r="B8" s="197"/>
      <c r="C8" s="197"/>
      <c r="D8" s="197"/>
      <c r="E8" s="197"/>
      <c r="F8" s="197"/>
      <c r="G8" s="197"/>
      <c r="H8" s="197"/>
      <c r="I8" s="195"/>
    </row>
    <row r="9" spans="1:9" ht="15">
      <c r="A9" s="196"/>
      <c r="B9" s="197"/>
      <c r="C9" s="197"/>
      <c r="D9" s="197"/>
      <c r="E9" s="197"/>
      <c r="F9" s="197"/>
      <c r="G9" s="197"/>
      <c r="H9" s="197"/>
      <c r="I9" s="195"/>
    </row>
    <row r="10" spans="1:9" ht="15">
      <c r="A10" s="196"/>
      <c r="B10" s="197"/>
      <c r="C10" s="197"/>
      <c r="D10" s="197"/>
      <c r="E10" s="197"/>
      <c r="F10" s="197"/>
      <c r="G10" s="197"/>
      <c r="H10" s="197"/>
      <c r="I10" s="195"/>
    </row>
    <row r="11" spans="1:9" ht="15">
      <c r="A11" s="196"/>
      <c r="B11" s="197"/>
      <c r="C11" s="197"/>
      <c r="D11" s="197"/>
      <c r="E11" s="197"/>
      <c r="F11" s="197"/>
      <c r="G11" s="200">
        <v>9.85</v>
      </c>
      <c r="H11" s="197" t="s">
        <v>1</v>
      </c>
      <c r="I11" s="195"/>
    </row>
    <row r="12" spans="1:9" ht="12.75">
      <c r="A12" s="194"/>
      <c r="B12" s="62"/>
      <c r="C12" s="62"/>
      <c r="D12" s="62"/>
      <c r="E12" s="62"/>
      <c r="F12" s="207" t="s">
        <v>6</v>
      </c>
      <c r="G12" s="215" t="s">
        <v>8</v>
      </c>
      <c r="H12" s="207" t="s">
        <v>7</v>
      </c>
      <c r="I12" s="195"/>
    </row>
    <row r="13" spans="1:9" ht="15">
      <c r="A13" s="36"/>
      <c r="B13" s="18">
        <v>42</v>
      </c>
      <c r="C13" s="18" t="s">
        <v>77</v>
      </c>
      <c r="D13" s="35" t="s">
        <v>78</v>
      </c>
      <c r="E13" s="30"/>
      <c r="F13" s="31">
        <v>0.024351851851851857</v>
      </c>
      <c r="G13" s="213">
        <f aca="true" t="shared" si="0" ref="G13:G41">F13/$G$11</f>
        <v>0.0024722692235382595</v>
      </c>
      <c r="H13" s="59">
        <f>($G$11/F13)/24</f>
        <v>16.853612167300376</v>
      </c>
      <c r="I13" s="195"/>
    </row>
    <row r="14" spans="1:9" ht="15">
      <c r="A14" s="196"/>
      <c r="B14" s="18">
        <v>77</v>
      </c>
      <c r="C14" s="18" t="s">
        <v>32</v>
      </c>
      <c r="D14" s="35" t="s">
        <v>84</v>
      </c>
      <c r="E14" s="197"/>
      <c r="F14" s="31">
        <v>0.025729166666666664</v>
      </c>
      <c r="G14" s="213">
        <f t="shared" si="0"/>
        <v>0.002612098138747885</v>
      </c>
      <c r="H14" s="59">
        <f aca="true" t="shared" si="1" ref="H14:H41">($G$11/F14)/24</f>
        <v>15.951417004048585</v>
      </c>
      <c r="I14" s="195"/>
    </row>
    <row r="15" spans="1:9" ht="15">
      <c r="A15" s="196"/>
      <c r="B15" s="18">
        <v>87</v>
      </c>
      <c r="C15" s="18" t="s">
        <v>419</v>
      </c>
      <c r="D15" s="35" t="s">
        <v>238</v>
      </c>
      <c r="E15" s="197"/>
      <c r="F15" s="31">
        <v>0.026180555555555558</v>
      </c>
      <c r="G15" s="213">
        <f t="shared" si="0"/>
        <v>0.002657924421883813</v>
      </c>
      <c r="H15" s="59">
        <f t="shared" si="1"/>
        <v>15.676392572944295</v>
      </c>
      <c r="I15" s="195"/>
    </row>
    <row r="16" spans="1:9" ht="15">
      <c r="A16" s="196"/>
      <c r="B16" s="18">
        <v>203</v>
      </c>
      <c r="C16" s="18" t="s">
        <v>49</v>
      </c>
      <c r="D16" s="35" t="s">
        <v>97</v>
      </c>
      <c r="E16" s="197"/>
      <c r="F16" s="31">
        <v>0.028449074074074075</v>
      </c>
      <c r="G16" s="213">
        <f t="shared" si="0"/>
        <v>0.002888230870464373</v>
      </c>
      <c r="H16" s="59">
        <f t="shared" si="1"/>
        <v>14.426362896663953</v>
      </c>
      <c r="I16" s="195"/>
    </row>
    <row r="17" spans="1:9" ht="15">
      <c r="A17" s="196"/>
      <c r="B17" s="18">
        <v>220</v>
      </c>
      <c r="C17" s="18" t="s">
        <v>11</v>
      </c>
      <c r="D17" s="35" t="s">
        <v>285</v>
      </c>
      <c r="E17" s="197"/>
      <c r="F17" s="31">
        <v>0.028611111111111115</v>
      </c>
      <c r="G17" s="213">
        <f t="shared" si="0"/>
        <v>0.0029046813310772707</v>
      </c>
      <c r="H17" s="59">
        <f t="shared" si="1"/>
        <v>14.344660194174756</v>
      </c>
      <c r="I17" s="195"/>
    </row>
    <row r="18" spans="1:9" ht="15">
      <c r="A18" s="196"/>
      <c r="B18" s="18">
        <v>223</v>
      </c>
      <c r="C18" s="18" t="s">
        <v>24</v>
      </c>
      <c r="D18" s="35" t="s">
        <v>420</v>
      </c>
      <c r="E18" s="197"/>
      <c r="F18" s="31">
        <v>0.028622685185185185</v>
      </c>
      <c r="G18" s="213">
        <f t="shared" si="0"/>
        <v>0.0029058563639781914</v>
      </c>
      <c r="H18" s="59">
        <f t="shared" si="1"/>
        <v>14.33885968459361</v>
      </c>
      <c r="I18" s="195"/>
    </row>
    <row r="19" spans="1:9" ht="15">
      <c r="A19" s="196"/>
      <c r="B19" s="18">
        <v>225</v>
      </c>
      <c r="C19" s="18" t="s">
        <v>10</v>
      </c>
      <c r="D19" s="35" t="s">
        <v>420</v>
      </c>
      <c r="E19" s="197"/>
      <c r="F19" s="31">
        <v>0.030636574074074076</v>
      </c>
      <c r="G19" s="213">
        <f t="shared" si="0"/>
        <v>0.003110312088738485</v>
      </c>
      <c r="H19" s="59">
        <f t="shared" si="1"/>
        <v>13.396297695504343</v>
      </c>
      <c r="I19" s="195"/>
    </row>
    <row r="20" spans="1:9" ht="15">
      <c r="A20" s="196"/>
      <c r="B20" s="18">
        <v>347</v>
      </c>
      <c r="C20" s="18" t="s">
        <v>18</v>
      </c>
      <c r="D20" s="35" t="s">
        <v>67</v>
      </c>
      <c r="E20" s="197"/>
      <c r="F20" s="31">
        <v>0.030115740740740738</v>
      </c>
      <c r="G20" s="213">
        <f t="shared" si="0"/>
        <v>0.0030574356081970295</v>
      </c>
      <c r="H20" s="59">
        <f t="shared" si="1"/>
        <v>13.627978478093775</v>
      </c>
      <c r="I20" s="195"/>
    </row>
    <row r="21" spans="1:9" ht="15">
      <c r="A21" s="196"/>
      <c r="B21" s="18">
        <v>421</v>
      </c>
      <c r="C21" s="18" t="s">
        <v>436</v>
      </c>
      <c r="D21" s="35" t="s">
        <v>433</v>
      </c>
      <c r="E21" s="197"/>
      <c r="F21" s="31">
        <v>0.03085648148148148</v>
      </c>
      <c r="G21" s="213">
        <f t="shared" si="0"/>
        <v>0.003132637713855988</v>
      </c>
      <c r="H21" s="59">
        <f t="shared" si="1"/>
        <v>13.300825206301575</v>
      </c>
      <c r="I21" s="195"/>
    </row>
    <row r="22" spans="1:9" ht="15">
      <c r="A22" s="196"/>
      <c r="B22" s="18">
        <v>620</v>
      </c>
      <c r="C22" s="18" t="s">
        <v>17</v>
      </c>
      <c r="D22" s="35" t="s">
        <v>46</v>
      </c>
      <c r="E22" s="197"/>
      <c r="F22" s="31">
        <v>0.03277777777777778</v>
      </c>
      <c r="G22" s="213">
        <f t="shared" si="0"/>
        <v>0.003327693175408912</v>
      </c>
      <c r="H22" s="59">
        <f t="shared" si="1"/>
        <v>12.521186440677965</v>
      </c>
      <c r="I22" s="195"/>
    </row>
    <row r="23" spans="1:9" ht="15">
      <c r="A23" s="196"/>
      <c r="B23" s="18">
        <v>653</v>
      </c>
      <c r="C23" s="18" t="s">
        <v>430</v>
      </c>
      <c r="D23" s="35" t="s">
        <v>431</v>
      </c>
      <c r="E23" s="197"/>
      <c r="F23" s="31">
        <v>0.03304398148148149</v>
      </c>
      <c r="G23" s="213">
        <f t="shared" si="0"/>
        <v>0.0033547189321301</v>
      </c>
      <c r="H23" s="59">
        <f t="shared" si="1"/>
        <v>12.420315236427319</v>
      </c>
      <c r="I23" s="195"/>
    </row>
    <row r="24" spans="1:9" ht="15">
      <c r="A24" s="196"/>
      <c r="B24" s="18">
        <v>811</v>
      </c>
      <c r="C24" s="18" t="s">
        <v>56</v>
      </c>
      <c r="D24" s="35" t="s">
        <v>73</v>
      </c>
      <c r="E24" s="197"/>
      <c r="F24" s="31">
        <v>0.034386574074074076</v>
      </c>
      <c r="G24" s="213">
        <f t="shared" si="0"/>
        <v>0.003491022748636962</v>
      </c>
      <c r="H24" s="59">
        <f t="shared" si="1"/>
        <v>11.935375294513632</v>
      </c>
      <c r="I24" s="195"/>
    </row>
    <row r="25" spans="1:9" ht="15">
      <c r="A25" s="196"/>
      <c r="B25" s="18">
        <v>870</v>
      </c>
      <c r="C25" s="18" t="s">
        <v>27</v>
      </c>
      <c r="D25" s="35" t="s">
        <v>94</v>
      </c>
      <c r="E25" s="197"/>
      <c r="F25" s="31">
        <v>0.034895833333333334</v>
      </c>
      <c r="G25" s="213">
        <f t="shared" si="0"/>
        <v>0.003542724196277496</v>
      </c>
      <c r="H25" s="59">
        <f t="shared" si="1"/>
        <v>11.761194029850744</v>
      </c>
      <c r="I25" s="195"/>
    </row>
    <row r="26" spans="1:9" ht="15">
      <c r="A26" s="196"/>
      <c r="B26" s="18">
        <v>927</v>
      </c>
      <c r="C26" s="18" t="s">
        <v>315</v>
      </c>
      <c r="D26" s="35" t="s">
        <v>316</v>
      </c>
      <c r="E26" s="197"/>
      <c r="F26" s="31">
        <v>0.035289351851851856</v>
      </c>
      <c r="G26" s="213">
        <f t="shared" si="0"/>
        <v>0.003582675314908818</v>
      </c>
      <c r="H26" s="59">
        <f t="shared" si="1"/>
        <v>11.63004263693014</v>
      </c>
      <c r="I26" s="195"/>
    </row>
    <row r="27" spans="1:9" ht="15">
      <c r="A27" s="196"/>
      <c r="B27" s="18">
        <v>942</v>
      </c>
      <c r="C27" s="18" t="s">
        <v>25</v>
      </c>
      <c r="D27" s="35" t="s">
        <v>74</v>
      </c>
      <c r="E27" s="197"/>
      <c r="F27" s="31">
        <v>0.03542824074074074</v>
      </c>
      <c r="G27" s="213">
        <f t="shared" si="0"/>
        <v>0.0035967757097198723</v>
      </c>
      <c r="H27" s="59">
        <f t="shared" si="1"/>
        <v>11.584449526298597</v>
      </c>
      <c r="I27" s="195"/>
    </row>
    <row r="28" spans="1:9" ht="15">
      <c r="A28" s="196"/>
      <c r="B28" s="18">
        <v>993</v>
      </c>
      <c r="C28" s="18" t="s">
        <v>26</v>
      </c>
      <c r="D28" s="35" t="s">
        <v>66</v>
      </c>
      <c r="E28" s="197"/>
      <c r="F28" s="31">
        <v>0.035833333333333335</v>
      </c>
      <c r="G28" s="213">
        <f t="shared" si="0"/>
        <v>0.0036379018612521154</v>
      </c>
      <c r="H28" s="59">
        <f t="shared" si="1"/>
        <v>11.453488372093021</v>
      </c>
      <c r="I28" s="195"/>
    </row>
    <row r="29" spans="1:9" ht="15">
      <c r="A29" s="196"/>
      <c r="B29" s="18">
        <v>1101</v>
      </c>
      <c r="C29" s="18" t="s">
        <v>15</v>
      </c>
      <c r="D29" s="35" t="s">
        <v>47</v>
      </c>
      <c r="E29" s="197"/>
      <c r="F29" s="31">
        <v>0.03679398148148148</v>
      </c>
      <c r="G29" s="213">
        <f t="shared" si="0"/>
        <v>0.003735429592028577</v>
      </c>
      <c r="H29" s="59">
        <f t="shared" si="1"/>
        <v>11.154451085246933</v>
      </c>
      <c r="I29" s="195"/>
    </row>
    <row r="30" spans="1:9" ht="15">
      <c r="A30" s="196"/>
      <c r="B30" s="18">
        <v>1108</v>
      </c>
      <c r="C30" s="18" t="s">
        <v>432</v>
      </c>
      <c r="D30" s="35" t="s">
        <v>433</v>
      </c>
      <c r="E30" s="197"/>
      <c r="F30" s="31">
        <v>0.036875</v>
      </c>
      <c r="G30" s="213">
        <f t="shared" si="0"/>
        <v>0.0037436548223350255</v>
      </c>
      <c r="H30" s="59">
        <f t="shared" si="1"/>
        <v>11.129943502824858</v>
      </c>
      <c r="I30" s="195"/>
    </row>
    <row r="31" spans="1:9" ht="15">
      <c r="A31" s="196"/>
      <c r="B31" s="18">
        <v>1198</v>
      </c>
      <c r="C31" s="18" t="s">
        <v>434</v>
      </c>
      <c r="D31" s="35" t="s">
        <v>293</v>
      </c>
      <c r="E31" s="197"/>
      <c r="F31" s="31">
        <v>0.03795138888888889</v>
      </c>
      <c r="G31" s="213">
        <f t="shared" si="0"/>
        <v>0.0038529328821206993</v>
      </c>
      <c r="H31" s="59">
        <f t="shared" si="1"/>
        <v>10.814272644098809</v>
      </c>
      <c r="I31" s="195"/>
    </row>
    <row r="32" spans="1:9" ht="15">
      <c r="A32" s="196"/>
      <c r="B32" s="18">
        <v>1247</v>
      </c>
      <c r="C32" s="18" t="s">
        <v>284</v>
      </c>
      <c r="D32" s="35" t="s">
        <v>70</v>
      </c>
      <c r="E32" s="197"/>
      <c r="F32" s="31">
        <v>0.038356481481481484</v>
      </c>
      <c r="G32" s="213">
        <f t="shared" si="0"/>
        <v>0.003894059033652943</v>
      </c>
      <c r="H32" s="59">
        <f t="shared" si="1"/>
        <v>10.700060350030173</v>
      </c>
      <c r="I32" s="195"/>
    </row>
    <row r="33" spans="1:9" ht="15">
      <c r="A33" s="196"/>
      <c r="B33" s="18">
        <v>1405</v>
      </c>
      <c r="C33" s="18" t="s">
        <v>92</v>
      </c>
      <c r="D33" s="35" t="s">
        <v>423</v>
      </c>
      <c r="E33" s="197"/>
      <c r="F33" s="31">
        <v>0.040046296296296295</v>
      </c>
      <c r="G33" s="213">
        <f t="shared" si="0"/>
        <v>0.004065613837187441</v>
      </c>
      <c r="H33" s="59">
        <f t="shared" si="1"/>
        <v>10.248554913294798</v>
      </c>
      <c r="I33" s="195"/>
    </row>
    <row r="34" spans="1:9" ht="15">
      <c r="A34" s="196"/>
      <c r="B34" s="18">
        <v>1412</v>
      </c>
      <c r="C34" s="18" t="s">
        <v>269</v>
      </c>
      <c r="D34" s="35" t="s">
        <v>76</v>
      </c>
      <c r="E34" s="197"/>
      <c r="F34" s="31">
        <v>0.040138888888888884</v>
      </c>
      <c r="G34" s="213">
        <f t="shared" si="0"/>
        <v>0.004075014100394811</v>
      </c>
      <c r="H34" s="59">
        <f t="shared" si="1"/>
        <v>10.22491349480969</v>
      </c>
      <c r="I34" s="195"/>
    </row>
    <row r="35" spans="1:9" ht="15">
      <c r="A35" s="196"/>
      <c r="B35" s="18">
        <v>1457</v>
      </c>
      <c r="C35" s="18" t="s">
        <v>302</v>
      </c>
      <c r="D35" s="35" t="s">
        <v>303</v>
      </c>
      <c r="E35" s="197"/>
      <c r="F35" s="31">
        <v>0.04059027777777778</v>
      </c>
      <c r="G35" s="213">
        <f t="shared" si="0"/>
        <v>0.004120840383530739</v>
      </c>
      <c r="H35" s="59">
        <f t="shared" si="1"/>
        <v>10.11120615911035</v>
      </c>
      <c r="I35" s="195"/>
    </row>
    <row r="36" spans="1:9" ht="15">
      <c r="A36" s="196"/>
      <c r="B36" s="18">
        <v>1461</v>
      </c>
      <c r="C36" s="18" t="s">
        <v>426</v>
      </c>
      <c r="D36" s="35" t="s">
        <v>427</v>
      </c>
      <c r="E36" s="197"/>
      <c r="F36" s="31">
        <v>0.04064814814814815</v>
      </c>
      <c r="G36" s="213">
        <f t="shared" si="0"/>
        <v>0.004126715548035345</v>
      </c>
      <c r="H36" s="59">
        <f t="shared" si="1"/>
        <v>10.096810933940775</v>
      </c>
      <c r="I36" s="195"/>
    </row>
    <row r="37" spans="1:9" ht="15">
      <c r="A37" s="196"/>
      <c r="B37" s="18">
        <v>1466</v>
      </c>
      <c r="C37" s="18" t="s">
        <v>324</v>
      </c>
      <c r="D37" s="35" t="s">
        <v>325</v>
      </c>
      <c r="E37" s="197"/>
      <c r="F37" s="31">
        <v>0.040682870370370376</v>
      </c>
      <c r="G37" s="213">
        <f t="shared" si="0"/>
        <v>0.0041302406467381095</v>
      </c>
      <c r="H37" s="59">
        <f t="shared" si="1"/>
        <v>10.088193456614507</v>
      </c>
      <c r="I37" s="195"/>
    </row>
    <row r="38" spans="1:9" ht="15">
      <c r="A38" s="196"/>
      <c r="B38" s="18">
        <v>1468</v>
      </c>
      <c r="C38" s="18" t="s">
        <v>424</v>
      </c>
      <c r="D38" s="35" t="s">
        <v>425</v>
      </c>
      <c r="E38" s="197"/>
      <c r="F38" s="31">
        <v>0.04065972222222222</v>
      </c>
      <c r="G38" s="213">
        <f t="shared" si="0"/>
        <v>0.0041278905809362665</v>
      </c>
      <c r="H38" s="59">
        <f t="shared" si="1"/>
        <v>10.09393680614859</v>
      </c>
      <c r="I38" s="195"/>
    </row>
    <row r="39" spans="1:9" ht="15">
      <c r="A39" s="196"/>
      <c r="B39" s="18">
        <v>1495</v>
      </c>
      <c r="C39" s="18" t="s">
        <v>415</v>
      </c>
      <c r="D39" s="35" t="s">
        <v>67</v>
      </c>
      <c r="E39" s="197"/>
      <c r="F39" s="31">
        <v>0.04099537037037037</v>
      </c>
      <c r="G39" s="213">
        <f t="shared" si="0"/>
        <v>0.004161966535062982</v>
      </c>
      <c r="H39" s="59">
        <f t="shared" si="1"/>
        <v>10.011293054771317</v>
      </c>
      <c r="I39" s="195"/>
    </row>
    <row r="40" spans="1:9" ht="15">
      <c r="A40" s="196"/>
      <c r="B40" s="18">
        <v>1496</v>
      </c>
      <c r="C40" s="18" t="s">
        <v>421</v>
      </c>
      <c r="D40" s="35" t="s">
        <v>422</v>
      </c>
      <c r="E40" s="197"/>
      <c r="F40" s="31">
        <v>0.04099537037037037</v>
      </c>
      <c r="G40" s="213">
        <f t="shared" si="0"/>
        <v>0.004161966535062982</v>
      </c>
      <c r="H40" s="59">
        <f t="shared" si="1"/>
        <v>10.011293054771317</v>
      </c>
      <c r="I40" s="195"/>
    </row>
    <row r="41" spans="1:9" ht="15">
      <c r="A41" s="196"/>
      <c r="B41" s="18">
        <v>1782</v>
      </c>
      <c r="C41" s="18" t="s">
        <v>103</v>
      </c>
      <c r="D41" s="35" t="s">
        <v>435</v>
      </c>
      <c r="E41" s="197"/>
      <c r="F41" s="31">
        <v>0.04638888888888889</v>
      </c>
      <c r="G41" s="213">
        <f t="shared" si="0"/>
        <v>0.0047095318668922736</v>
      </c>
      <c r="H41" s="59">
        <f t="shared" si="1"/>
        <v>8.847305389221557</v>
      </c>
      <c r="I41" s="195"/>
    </row>
    <row r="42" spans="1:9" ht="15">
      <c r="A42" s="196"/>
      <c r="B42" s="18"/>
      <c r="C42" s="18"/>
      <c r="D42" s="35"/>
      <c r="E42" s="197"/>
      <c r="F42" s="31"/>
      <c r="G42" s="31"/>
      <c r="H42" s="197"/>
      <c r="I42" s="195"/>
    </row>
    <row r="43" spans="1:9" ht="15">
      <c r="A43" s="196"/>
      <c r="B43" s="18"/>
      <c r="C43" s="18"/>
      <c r="D43" s="35"/>
      <c r="E43" s="197"/>
      <c r="F43" s="31"/>
      <c r="G43" s="31"/>
      <c r="H43" s="197"/>
      <c r="I43" s="195"/>
    </row>
    <row r="44" spans="1:9" ht="15">
      <c r="A44" s="196"/>
      <c r="B44" s="18"/>
      <c r="C44" s="18"/>
      <c r="D44" s="35"/>
      <c r="E44" s="197"/>
      <c r="F44" s="31"/>
      <c r="G44" s="31"/>
      <c r="H44" s="197"/>
      <c r="I44" s="195"/>
    </row>
    <row r="45" spans="1:9" ht="15">
      <c r="A45" s="196"/>
      <c r="B45" s="29">
        <v>481</v>
      </c>
      <c r="C45" s="29" t="s">
        <v>60</v>
      </c>
      <c r="D45" s="209" t="s">
        <v>428</v>
      </c>
      <c r="E45" s="210"/>
      <c r="F45" s="211">
        <v>0.03146990740740741</v>
      </c>
      <c r="G45" s="211">
        <f>F45/$G$11</f>
        <v>0.0031949144576048135</v>
      </c>
      <c r="H45" s="212">
        <f>($G$11/F45)/24</f>
        <v>13.041559396837071</v>
      </c>
      <c r="I45" s="195"/>
    </row>
    <row r="46" spans="1:9" ht="15" thickBot="1">
      <c r="A46" s="201"/>
      <c r="B46" s="202"/>
      <c r="C46" s="203"/>
      <c r="D46" s="204"/>
      <c r="E46" s="202"/>
      <c r="F46" s="202"/>
      <c r="G46" s="202"/>
      <c r="H46" s="202"/>
      <c r="I46" s="205"/>
    </row>
    <row r="47" spans="1:4" ht="14.25">
      <c r="A47" s="316" t="s">
        <v>429</v>
      </c>
      <c r="B47" s="317"/>
      <c r="C47" s="317"/>
      <c r="D47" s="74"/>
    </row>
    <row r="48" spans="3:4" ht="14.25">
      <c r="C48" s="73"/>
      <c r="D48" s="74"/>
    </row>
    <row r="49" spans="2:7" ht="15">
      <c r="B49" s="29"/>
      <c r="C49" s="18"/>
      <c r="D49" s="35"/>
      <c r="F49" s="206"/>
      <c r="G49" s="206"/>
    </row>
  </sheetData>
  <sheetProtection/>
  <mergeCells count="3">
    <mergeCell ref="A1:I1"/>
    <mergeCell ref="A2:I2"/>
    <mergeCell ref="A47:C4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35"/>
  <sheetViews>
    <sheetView zoomScale="75" zoomScaleNormal="75" zoomScalePageLayoutView="0" workbookViewId="0" topLeftCell="A1">
      <selection activeCell="A1" sqref="A1:I1"/>
    </sheetView>
  </sheetViews>
  <sheetFormatPr defaultColWidth="7.8515625" defaultRowHeight="13.5" customHeight="1"/>
  <cols>
    <col min="1" max="1" width="14.28125" style="3" customWidth="1"/>
    <col min="2" max="2" width="4.57421875" style="155" customWidth="1"/>
    <col min="3" max="3" width="24.421875" style="14" customWidth="1"/>
    <col min="4" max="4" width="32.8515625" style="15" bestFit="1" customWidth="1"/>
    <col min="5" max="5" width="2.8515625" style="0" customWidth="1"/>
    <col min="6" max="6" width="17.421875" style="4" bestFit="1" customWidth="1"/>
    <col min="7" max="7" width="14.7109375" style="4" bestFit="1" customWidth="1"/>
    <col min="8" max="8" width="2.7109375" style="0" customWidth="1"/>
    <col min="9" max="9" width="13.421875" style="1" customWidth="1"/>
    <col min="10" max="10" width="23.00390625" style="0" customWidth="1"/>
    <col min="11" max="13" width="7.8515625" style="0" customWidth="1"/>
    <col min="14" max="14" width="5.57421875" style="0" customWidth="1"/>
  </cols>
  <sheetData>
    <row r="1" spans="1:9" s="20" customFormat="1" ht="31.5" customHeight="1">
      <c r="A1" s="334" t="s">
        <v>337</v>
      </c>
      <c r="B1" s="335"/>
      <c r="C1" s="335"/>
      <c r="D1" s="335"/>
      <c r="E1" s="335"/>
      <c r="F1" s="335"/>
      <c r="G1" s="335"/>
      <c r="H1" s="335"/>
      <c r="I1" s="336"/>
    </row>
    <row r="2" spans="1:9" s="20" customFormat="1" ht="22.5">
      <c r="A2" s="337">
        <v>42175</v>
      </c>
      <c r="B2" s="338"/>
      <c r="C2" s="338"/>
      <c r="D2" s="338"/>
      <c r="E2" s="338"/>
      <c r="F2" s="338"/>
      <c r="G2" s="338"/>
      <c r="H2" s="338"/>
      <c r="I2" s="339"/>
    </row>
    <row r="3" spans="1:9" s="41" customFormat="1" ht="19.5" customHeight="1">
      <c r="A3" s="120" t="s">
        <v>2</v>
      </c>
      <c r="B3" s="151" t="s">
        <v>3</v>
      </c>
      <c r="C3" s="121" t="s">
        <v>4</v>
      </c>
      <c r="D3" s="121" t="s">
        <v>5</v>
      </c>
      <c r="E3" s="122"/>
      <c r="F3" s="122" t="s">
        <v>6</v>
      </c>
      <c r="G3" s="122" t="s">
        <v>7</v>
      </c>
      <c r="H3" s="122"/>
      <c r="I3" s="123" t="s">
        <v>8</v>
      </c>
    </row>
    <row r="4" spans="1:9" s="20" customFormat="1" ht="15" customHeight="1">
      <c r="A4" s="120" t="s">
        <v>299</v>
      </c>
      <c r="B4" s="151"/>
      <c r="C4" s="121"/>
      <c r="D4" s="121"/>
      <c r="E4" s="122"/>
      <c r="F4" s="122"/>
      <c r="G4" s="122"/>
      <c r="H4" s="122"/>
      <c r="I4" s="123"/>
    </row>
    <row r="5" spans="1:9" s="28" customFormat="1" ht="18">
      <c r="A5" s="124"/>
      <c r="B5" s="152"/>
      <c r="C5" s="125"/>
      <c r="D5" s="332"/>
      <c r="E5" s="332"/>
      <c r="F5" s="332"/>
      <c r="G5" s="332"/>
      <c r="H5" s="137"/>
      <c r="I5" s="138"/>
    </row>
    <row r="6" spans="1:9" s="28" customFormat="1" ht="18" customHeight="1">
      <c r="A6" s="139"/>
      <c r="B6" s="152"/>
      <c r="C6" s="129"/>
      <c r="D6" s="333" t="s">
        <v>326</v>
      </c>
      <c r="E6" s="333"/>
      <c r="F6" s="25" t="s">
        <v>0</v>
      </c>
      <c r="G6" s="117">
        <v>5.4</v>
      </c>
      <c r="H6" s="314" t="s">
        <v>1</v>
      </c>
      <c r="I6" s="315"/>
    </row>
    <row r="7" spans="1:9" s="28" customFormat="1" ht="15" customHeight="1">
      <c r="A7" s="139"/>
      <c r="B7" s="152"/>
      <c r="C7" s="129"/>
      <c r="D7" s="126"/>
      <c r="E7" s="127"/>
      <c r="F7" s="25"/>
      <c r="G7" s="79"/>
      <c r="H7" s="77"/>
      <c r="I7" s="78"/>
    </row>
    <row r="8" spans="1:9" s="20" customFormat="1" ht="19.5" customHeight="1">
      <c r="A8" s="36">
        <v>1</v>
      </c>
      <c r="B8" s="76">
        <v>1</v>
      </c>
      <c r="C8" s="129" t="s">
        <v>80</v>
      </c>
      <c r="D8" s="130" t="s">
        <v>71</v>
      </c>
      <c r="E8" s="131"/>
      <c r="F8" s="132">
        <v>0.012488425925925925</v>
      </c>
      <c r="G8" s="133">
        <f aca="true" t="shared" si="0" ref="G8:G13">($G$6/F8)/24</f>
        <v>18.016682113067656</v>
      </c>
      <c r="H8" s="134"/>
      <c r="I8" s="135">
        <f aca="true" t="shared" si="1" ref="I8:I13">F8/$G$6</f>
        <v>0.00231267146776406</v>
      </c>
    </row>
    <row r="9" spans="1:9" s="20" customFormat="1" ht="19.5" customHeight="1">
      <c r="A9" s="36">
        <v>2</v>
      </c>
      <c r="B9" s="76">
        <v>2</v>
      </c>
      <c r="C9" s="129" t="s">
        <v>79</v>
      </c>
      <c r="D9" s="130" t="s">
        <v>338</v>
      </c>
      <c r="E9" s="131"/>
      <c r="F9" s="132">
        <v>0.01273148148148148</v>
      </c>
      <c r="G9" s="133">
        <f t="shared" si="0"/>
        <v>17.672727272727276</v>
      </c>
      <c r="H9" s="134"/>
      <c r="I9" s="135">
        <f t="shared" si="1"/>
        <v>0.002357681755829904</v>
      </c>
    </row>
    <row r="10" spans="1:9" s="20" customFormat="1" ht="19.5" customHeight="1">
      <c r="A10" s="36">
        <v>6</v>
      </c>
      <c r="B10" s="76">
        <v>3</v>
      </c>
      <c r="C10" s="129" t="s">
        <v>240</v>
      </c>
      <c r="D10" s="130" t="s">
        <v>241</v>
      </c>
      <c r="E10" s="131"/>
      <c r="F10" s="132">
        <v>0.013333333333333334</v>
      </c>
      <c r="G10" s="133">
        <f t="shared" si="0"/>
        <v>16.875</v>
      </c>
      <c r="H10" s="134"/>
      <c r="I10" s="135">
        <f t="shared" si="1"/>
        <v>0.0024691358024691358</v>
      </c>
    </row>
    <row r="11" spans="1:9" s="20" customFormat="1" ht="19.5" customHeight="1">
      <c r="A11" s="36">
        <v>34</v>
      </c>
      <c r="B11" s="76">
        <v>4</v>
      </c>
      <c r="C11" s="129" t="s">
        <v>24</v>
      </c>
      <c r="D11" s="130" t="s">
        <v>42</v>
      </c>
      <c r="E11" s="131"/>
      <c r="F11" s="132">
        <v>0.015729166666666666</v>
      </c>
      <c r="G11" s="133">
        <f t="shared" si="0"/>
        <v>14.304635761589404</v>
      </c>
      <c r="H11" s="134"/>
      <c r="I11" s="135">
        <f t="shared" si="1"/>
        <v>0.0029128086419753082</v>
      </c>
    </row>
    <row r="12" spans="1:9" s="20" customFormat="1" ht="19.5" customHeight="1">
      <c r="A12" s="36">
        <v>53</v>
      </c>
      <c r="B12" s="76">
        <v>5</v>
      </c>
      <c r="C12" s="129" t="s">
        <v>261</v>
      </c>
      <c r="D12" s="130" t="s">
        <v>262</v>
      </c>
      <c r="E12" s="131"/>
      <c r="F12" s="132">
        <v>0.016886574074074075</v>
      </c>
      <c r="G12" s="133">
        <f t="shared" si="0"/>
        <v>13.324194653872516</v>
      </c>
      <c r="H12" s="134"/>
      <c r="I12" s="135">
        <f t="shared" si="1"/>
        <v>0.0031271433470507542</v>
      </c>
    </row>
    <row r="13" spans="1:9" s="20" customFormat="1" ht="19.5" customHeight="1">
      <c r="A13" s="36">
        <v>72</v>
      </c>
      <c r="B13" s="76">
        <v>6</v>
      </c>
      <c r="C13" s="129" t="s">
        <v>18</v>
      </c>
      <c r="D13" s="130" t="s">
        <v>339</v>
      </c>
      <c r="E13" s="131"/>
      <c r="F13" s="132">
        <v>0.01834490740740741</v>
      </c>
      <c r="G13" s="133">
        <f t="shared" si="0"/>
        <v>12.264984227129338</v>
      </c>
      <c r="H13" s="134"/>
      <c r="I13" s="135">
        <f t="shared" si="1"/>
        <v>0.0033972050754458166</v>
      </c>
    </row>
    <row r="14" spans="1:9" s="20" customFormat="1" ht="19.5" customHeight="1">
      <c r="A14" s="331" t="s">
        <v>344</v>
      </c>
      <c r="B14" s="326"/>
      <c r="C14" s="326"/>
      <c r="D14" s="130"/>
      <c r="E14" s="131"/>
      <c r="F14" s="132"/>
      <c r="G14" s="133"/>
      <c r="H14" s="134"/>
      <c r="I14" s="135"/>
    </row>
    <row r="15" spans="1:9" s="20" customFormat="1" ht="19.5" customHeight="1">
      <c r="A15" s="36">
        <v>27</v>
      </c>
      <c r="B15" s="76">
        <v>8</v>
      </c>
      <c r="C15" s="129" t="s">
        <v>20</v>
      </c>
      <c r="D15" s="130" t="s">
        <v>340</v>
      </c>
      <c r="E15" s="131"/>
      <c r="F15" s="132">
        <v>0.021608796296296296</v>
      </c>
      <c r="G15" s="133">
        <f>($G$6/F15)/24</f>
        <v>10.412426352437066</v>
      </c>
      <c r="H15" s="134"/>
      <c r="I15" s="135">
        <f>F15/$G$6</f>
        <v>0.004001628943758573</v>
      </c>
    </row>
    <row r="16" spans="1:9" s="20" customFormat="1" ht="19.5" customHeight="1">
      <c r="A16" s="36">
        <v>41</v>
      </c>
      <c r="B16" s="76">
        <v>9</v>
      </c>
      <c r="C16" s="129" t="s">
        <v>341</v>
      </c>
      <c r="D16" s="130" t="s">
        <v>342</v>
      </c>
      <c r="E16" s="131"/>
      <c r="F16" s="132">
        <v>0.02224537037037037</v>
      </c>
      <c r="G16" s="133">
        <f>($G$6/F16)/24</f>
        <v>10.114464099895942</v>
      </c>
      <c r="H16" s="134"/>
      <c r="I16" s="135">
        <f>F16/$G$6</f>
        <v>0.004119513031550068</v>
      </c>
    </row>
    <row r="17" spans="1:9" s="20" customFormat="1" ht="19.5" customHeight="1">
      <c r="A17" s="331" t="s">
        <v>343</v>
      </c>
      <c r="B17" s="326"/>
      <c r="C17" s="326"/>
      <c r="D17" s="130"/>
      <c r="E17" s="131"/>
      <c r="F17" s="132"/>
      <c r="G17" s="133"/>
      <c r="H17" s="134"/>
      <c r="I17" s="135"/>
    </row>
    <row r="18" spans="1:9" s="4" customFormat="1" ht="26.25" customHeight="1">
      <c r="A18" s="140"/>
      <c r="B18" s="153"/>
      <c r="C18" s="129"/>
      <c r="D18" s="141"/>
      <c r="E18" s="131"/>
      <c r="F18" s="142"/>
      <c r="G18" s="143"/>
      <c r="H18" s="144"/>
      <c r="I18" s="135"/>
    </row>
    <row r="19" spans="1:9" s="28" customFormat="1" ht="18" customHeight="1">
      <c r="A19" s="139"/>
      <c r="B19" s="152"/>
      <c r="C19" s="129"/>
      <c r="D19" s="126"/>
      <c r="E19" s="127"/>
      <c r="F19" s="25" t="s">
        <v>0</v>
      </c>
      <c r="G19" s="26">
        <v>10.4</v>
      </c>
      <c r="H19" s="314" t="s">
        <v>1</v>
      </c>
      <c r="I19" s="315"/>
    </row>
    <row r="20" spans="1:9" s="28" customFormat="1" ht="15" customHeight="1">
      <c r="A20" s="139"/>
      <c r="B20" s="152"/>
      <c r="C20" s="129"/>
      <c r="D20" s="126"/>
      <c r="E20" s="127"/>
      <c r="F20" s="25"/>
      <c r="G20" s="79"/>
      <c r="H20" s="77"/>
      <c r="I20" s="78"/>
    </row>
    <row r="21" spans="1:9" s="20" customFormat="1" ht="19.5" customHeight="1">
      <c r="A21" s="36">
        <v>38</v>
      </c>
      <c r="B21" s="76">
        <v>22</v>
      </c>
      <c r="C21" s="129" t="s">
        <v>345</v>
      </c>
      <c r="D21" s="130" t="s">
        <v>346</v>
      </c>
      <c r="E21" s="131"/>
      <c r="F21" s="132">
        <v>0.03025462962962963</v>
      </c>
      <c r="G21" s="133">
        <f>($G$19/F21)/24</f>
        <v>14.322876817138486</v>
      </c>
      <c r="H21" s="134"/>
      <c r="I21" s="135">
        <f>F21/$G$19</f>
        <v>0.0029090990028490028</v>
      </c>
    </row>
    <row r="22" spans="1:9" s="20" customFormat="1" ht="19.5" customHeight="1">
      <c r="A22" s="36">
        <v>114</v>
      </c>
      <c r="B22" s="76">
        <v>23</v>
      </c>
      <c r="C22" s="129" t="s">
        <v>276</v>
      </c>
      <c r="D22" s="130" t="s">
        <v>277</v>
      </c>
      <c r="E22" s="131"/>
      <c r="F22" s="132">
        <v>0.03428240740740741</v>
      </c>
      <c r="G22" s="133">
        <f>($G$19/F22)/24</f>
        <v>12.640108035111412</v>
      </c>
      <c r="H22" s="134"/>
      <c r="I22" s="135">
        <f>F22/$G$19</f>
        <v>0.0032963853276353275</v>
      </c>
    </row>
    <row r="23" spans="1:9" s="4" customFormat="1" ht="13.5" customHeight="1">
      <c r="A23" s="331" t="s">
        <v>347</v>
      </c>
      <c r="B23" s="326"/>
      <c r="C23" s="326"/>
      <c r="D23" s="141"/>
      <c r="E23" s="144"/>
      <c r="F23" s="142"/>
      <c r="G23" s="143"/>
      <c r="H23" s="144"/>
      <c r="I23" s="78"/>
    </row>
    <row r="24" spans="1:9" s="4" customFormat="1" ht="13.5" customHeight="1">
      <c r="A24" s="102"/>
      <c r="B24" s="103"/>
      <c r="C24" s="103"/>
      <c r="D24" s="141"/>
      <c r="E24" s="144"/>
      <c r="F24" s="142"/>
      <c r="G24" s="143"/>
      <c r="H24" s="144"/>
      <c r="I24" s="78"/>
    </row>
    <row r="25" spans="1:9" s="28" customFormat="1" ht="18" customHeight="1">
      <c r="A25" s="139"/>
      <c r="B25" s="152"/>
      <c r="C25" s="129"/>
      <c r="D25" s="126"/>
      <c r="E25" s="127"/>
      <c r="F25" s="25" t="s">
        <v>0</v>
      </c>
      <c r="G25" s="26">
        <v>10.4</v>
      </c>
      <c r="H25" s="314" t="s">
        <v>1</v>
      </c>
      <c r="I25" s="315"/>
    </row>
    <row r="26" spans="1:9" s="28" customFormat="1" ht="15" customHeight="1">
      <c r="A26" s="139"/>
      <c r="B26" s="152"/>
      <c r="C26" s="129"/>
      <c r="D26" s="126"/>
      <c r="E26" s="127"/>
      <c r="F26" s="25"/>
      <c r="G26" s="79"/>
      <c r="H26" s="77"/>
      <c r="I26" s="78"/>
    </row>
    <row r="27" spans="1:9" s="20" customFormat="1" ht="19.5" customHeight="1">
      <c r="A27" s="36">
        <v>78</v>
      </c>
      <c r="B27" s="76">
        <v>22</v>
      </c>
      <c r="C27" s="129" t="s">
        <v>348</v>
      </c>
      <c r="D27" s="130" t="s">
        <v>349</v>
      </c>
      <c r="E27" s="131"/>
      <c r="F27" s="132">
        <v>0.051319444444444445</v>
      </c>
      <c r="G27" s="133">
        <f>($G$19/F27)/24</f>
        <v>8.443843031123139</v>
      </c>
      <c r="H27" s="134"/>
      <c r="I27" s="135">
        <f>F27/$G$19</f>
        <v>0.004934561965811966</v>
      </c>
    </row>
    <row r="28" spans="1:9" s="4" customFormat="1" ht="13.5" customHeight="1">
      <c r="A28" s="331" t="s">
        <v>350</v>
      </c>
      <c r="B28" s="326"/>
      <c r="C28" s="326"/>
      <c r="D28" s="141"/>
      <c r="E28" s="144"/>
      <c r="F28" s="142"/>
      <c r="G28" s="143"/>
      <c r="H28" s="144"/>
      <c r="I28" s="78"/>
    </row>
    <row r="29" spans="1:9" s="4" customFormat="1" ht="13.5" customHeight="1" thickBot="1">
      <c r="A29" s="156"/>
      <c r="B29" s="159"/>
      <c r="C29" s="157"/>
      <c r="D29" s="160"/>
      <c r="E29" s="161"/>
      <c r="F29" s="162"/>
      <c r="G29" s="163"/>
      <c r="H29" s="161"/>
      <c r="I29" s="164"/>
    </row>
    <row r="31" ht="13.5" customHeight="1">
      <c r="B31" s="155">
        <v>268</v>
      </c>
    </row>
    <row r="32" ht="13.5" customHeight="1">
      <c r="B32" s="155">
        <v>456</v>
      </c>
    </row>
    <row r="33" ht="13.5" customHeight="1">
      <c r="B33" s="155">
        <v>222</v>
      </c>
    </row>
    <row r="34" spans="1:10" s="15" customFormat="1" ht="13.5" customHeight="1">
      <c r="A34" s="3"/>
      <c r="B34" s="155"/>
      <c r="C34" s="14"/>
      <c r="E34"/>
      <c r="F34" s="4"/>
      <c r="G34" s="4"/>
      <c r="H34"/>
      <c r="I34" s="1"/>
      <c r="J34"/>
    </row>
    <row r="35" spans="1:10" s="15" customFormat="1" ht="13.5" customHeight="1">
      <c r="A35" s="3"/>
      <c r="B35" s="155">
        <f>SUM(B31:B34)</f>
        <v>946</v>
      </c>
      <c r="C35" s="118" t="s">
        <v>295</v>
      </c>
      <c r="D35" s="15" t="s">
        <v>336</v>
      </c>
      <c r="E35"/>
      <c r="F35" s="4"/>
      <c r="G35" s="4"/>
      <c r="H35"/>
      <c r="I35" s="1"/>
      <c r="J35"/>
    </row>
  </sheetData>
  <sheetProtection/>
  <mergeCells count="11">
    <mergeCell ref="A1:I1"/>
    <mergeCell ref="A2:I2"/>
    <mergeCell ref="A23:C23"/>
    <mergeCell ref="A14:C14"/>
    <mergeCell ref="H25:I25"/>
    <mergeCell ref="A28:C28"/>
    <mergeCell ref="D5:G5"/>
    <mergeCell ref="D6:E6"/>
    <mergeCell ref="H6:I6"/>
    <mergeCell ref="A17:C17"/>
    <mergeCell ref="H19:I19"/>
  </mergeCells>
  <printOptions gridLines="1"/>
  <pageMargins left="0.15748031496062992" right="0.1968503937007874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Richard</cp:lastModifiedBy>
  <cp:lastPrinted>2015-12-08T10:35:30Z</cp:lastPrinted>
  <dcterms:created xsi:type="dcterms:W3CDTF">2005-05-16T18:45:56Z</dcterms:created>
  <dcterms:modified xsi:type="dcterms:W3CDTF">2015-12-08T10:36:46Z</dcterms:modified>
  <cp:category/>
  <cp:version/>
  <cp:contentType/>
  <cp:contentStatus/>
</cp:coreProperties>
</file>