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040" tabRatio="781" activeTab="0"/>
  </bookViews>
  <sheets>
    <sheet name="Classic" sheetId="1" r:id="rId1"/>
    <sheet name="Ramsel" sheetId="2" r:id="rId2"/>
    <sheet name="Balen" sheetId="3" r:id="rId3"/>
    <sheet name="Dessel" sheetId="4" r:id="rId4"/>
    <sheet name="Brussel" sheetId="5" r:id="rId5"/>
    <sheet name="Abdijen" sheetId="6" r:id="rId6"/>
    <sheet name="Antwerpen" sheetId="7" r:id="rId7"/>
    <sheet name="Olmen" sheetId="8" r:id="rId8"/>
    <sheet name="Drunen" sheetId="9" r:id="rId9"/>
    <sheet name="Rozenberg" sheetId="10" r:id="rId10"/>
    <sheet name="OlenSluisVenlo" sheetId="11" r:id="rId11"/>
    <sheet name="Flitsrun" sheetId="12" r:id="rId12"/>
    <sheet name="Kiewit" sheetId="13" r:id="rId13"/>
    <sheet name="Galberg" sheetId="14" r:id="rId14"/>
    <sheet name="Nuclea" sheetId="15" r:id="rId15"/>
  </sheets>
  <definedNames>
    <definedName name="_xlnm.Print_Area" localSheetId="5">'Abdijen'!$A$1:$J$58</definedName>
    <definedName name="_xlnm.Print_Area" localSheetId="2">'Balen'!$A$1:$H$31</definedName>
    <definedName name="_xlnm.Print_Area" localSheetId="4">'Brussel'!$A$1:$J$19</definedName>
    <definedName name="_xlnm.Print_Area" localSheetId="0">'Classic'!$A$1:$H$77</definedName>
    <definedName name="_xlnm.Print_Area" localSheetId="3">'Dessel'!$A$1:$H$53</definedName>
    <definedName name="_xlnm.Print_Area" localSheetId="8">'Drunen'!$A$1:$K$50</definedName>
    <definedName name="_xlnm.Print_Area" localSheetId="11">'Flitsrun'!$A$1:$I$57</definedName>
    <definedName name="_xlnm.Print_Area" localSheetId="13">'Galberg'!$A$1:$J$95</definedName>
    <definedName name="_xlnm.Print_Area" localSheetId="12">'Kiewit'!$A$1:$K$65</definedName>
    <definedName name="_xlnm.Print_Area" localSheetId="14">'Nuclea'!$A$1:$J$40</definedName>
    <definedName name="_xlnm.Print_Area" localSheetId="10">'OlenSluisVenlo'!$A$1:$L$38</definedName>
    <definedName name="_xlnm.Print_Area" localSheetId="7">'Olmen'!$A$1:$H$60</definedName>
    <definedName name="_xlnm.Print_Area" localSheetId="1">'Ramsel'!$A$1:$H$25</definedName>
    <definedName name="_xlnm.Print_Area" localSheetId="9">'Rozenberg'!$A$1:$J$59</definedName>
    <definedName name="_xlnm.Print_Titles" localSheetId="2">'Balen'!$1:$4</definedName>
    <definedName name="_xlnm.Print_Titles" localSheetId="0">'Classic'!$1:$4</definedName>
    <definedName name="_xlnm.Print_Titles" localSheetId="3">'Dessel'!$1:$4</definedName>
    <definedName name="_xlnm.Print_Titles" localSheetId="11">'Flitsrun'!$1:$4</definedName>
    <definedName name="_xlnm.Print_Titles" localSheetId="13">'Galberg'!$1:$3</definedName>
    <definedName name="_xlnm.Print_Titles" localSheetId="12">'Kiewit'!$1:$4</definedName>
    <definedName name="_xlnm.Print_Titles" localSheetId="7">'Olmen'!$1:$4</definedName>
    <definedName name="_xlnm.Print_Titles" localSheetId="1">'Ramsel'!$1:$4</definedName>
    <definedName name="_xlnm.Print_Titles" localSheetId="9">'Rozenberg'!$1:$4</definedName>
  </definedNames>
  <calcPr fullCalcOnLoad="1"/>
</workbook>
</file>

<file path=xl/comments9.xml><?xml version="1.0" encoding="utf-8"?>
<comments xmlns="http://schemas.openxmlformats.org/spreadsheetml/2006/main">
  <authors>
    <author>Richard Peeters</author>
  </authors>
  <commentList>
    <comment ref="J5" authorId="0">
      <text>
        <r>
          <rPr>
            <b/>
            <sz val="8"/>
            <rFont val="Tahoma"/>
            <family val="2"/>
          </rPr>
          <t>Richard Peeters:</t>
        </r>
        <r>
          <rPr>
            <sz val="8"/>
            <rFont val="Tahoma"/>
            <family val="2"/>
          </rPr>
          <t xml:space="preserve">
Wat een leuke verrassing !!!
</t>
        </r>
      </text>
    </comment>
  </commentList>
</comments>
</file>

<file path=xl/sharedStrings.xml><?xml version="1.0" encoding="utf-8"?>
<sst xmlns="http://schemas.openxmlformats.org/spreadsheetml/2006/main" count="1735" uniqueCount="712">
  <si>
    <t>AFSTAND:</t>
  </si>
  <si>
    <t>km</t>
  </si>
  <si>
    <t>PLTS</t>
  </si>
  <si>
    <t>#</t>
  </si>
  <si>
    <t>VOORNAAM</t>
  </si>
  <si>
    <t>NAAM</t>
  </si>
  <si>
    <t>TIJD</t>
  </si>
  <si>
    <t>Km/u</t>
  </si>
  <si>
    <t>Min/Km</t>
  </si>
  <si>
    <t>Jan</t>
  </si>
  <si>
    <t>Peter</t>
  </si>
  <si>
    <t>Dirk</t>
  </si>
  <si>
    <t>Jo</t>
  </si>
  <si>
    <t>Marc</t>
  </si>
  <si>
    <t>Bert</t>
  </si>
  <si>
    <t>Nadine</t>
  </si>
  <si>
    <t>Kris</t>
  </si>
  <si>
    <t>Ange</t>
  </si>
  <si>
    <t>Koen</t>
  </si>
  <si>
    <t>Carlo</t>
  </si>
  <si>
    <t>Stefan</t>
  </si>
  <si>
    <t>Thomas</t>
  </si>
  <si>
    <t>François</t>
  </si>
  <si>
    <t>Benny</t>
  </si>
  <si>
    <t>Rudy</t>
  </si>
  <si>
    <t>Myriam</t>
  </si>
  <si>
    <t>Kobe</t>
  </si>
  <si>
    <t>Erik</t>
  </si>
  <si>
    <t>Gunther</t>
  </si>
  <si>
    <t>Patrick</t>
  </si>
  <si>
    <t>Willy</t>
  </si>
  <si>
    <t>Roger</t>
  </si>
  <si>
    <t>Rita</t>
  </si>
  <si>
    <t>Bart</t>
  </si>
  <si>
    <t>An</t>
  </si>
  <si>
    <t>Johan</t>
  </si>
  <si>
    <t>Stefaan</t>
  </si>
  <si>
    <t>Gaby</t>
  </si>
  <si>
    <t>Frank</t>
  </si>
  <si>
    <t>Griet</t>
  </si>
  <si>
    <t>Voornaam</t>
  </si>
  <si>
    <t>Naam</t>
  </si>
  <si>
    <t>Jean</t>
  </si>
  <si>
    <t>Wuyts</t>
  </si>
  <si>
    <t>Jef</t>
  </si>
  <si>
    <t>Vanhoof</t>
  </si>
  <si>
    <t>Peeters</t>
  </si>
  <si>
    <t>Melis</t>
  </si>
  <si>
    <t>Huysmans</t>
  </si>
  <si>
    <t>Smeyers</t>
  </si>
  <si>
    <t>Cools</t>
  </si>
  <si>
    <t>Segers</t>
  </si>
  <si>
    <t>Rit</t>
  </si>
  <si>
    <t>Pl</t>
  </si>
  <si>
    <t>Bogaerts</t>
  </si>
  <si>
    <t>Maria</t>
  </si>
  <si>
    <t>Vervoort</t>
  </si>
  <si>
    <t>Geuens</t>
  </si>
  <si>
    <t>Heylen</t>
  </si>
  <si>
    <t>Jansen</t>
  </si>
  <si>
    <t>David</t>
  </si>
  <si>
    <t>Leo</t>
  </si>
  <si>
    <t>Janssens</t>
  </si>
  <si>
    <t>Karin</t>
  </si>
  <si>
    <t>Huguette</t>
  </si>
  <si>
    <t>Kadetten</t>
  </si>
  <si>
    <t>Tijd</t>
  </si>
  <si>
    <t>Algemeen</t>
  </si>
  <si>
    <t>De Ron</t>
  </si>
  <si>
    <t>Van Genechten</t>
  </si>
  <si>
    <t>Ruelens</t>
  </si>
  <si>
    <t>Convens</t>
  </si>
  <si>
    <t>Dammen</t>
  </si>
  <si>
    <t>Eyckmans</t>
  </si>
  <si>
    <t>Vanlommel</t>
  </si>
  <si>
    <t>Moons</t>
  </si>
  <si>
    <t>Bochmans</t>
  </si>
  <si>
    <t>Vos</t>
  </si>
  <si>
    <t>Willekens</t>
  </si>
  <si>
    <t>Meeusen</t>
  </si>
  <si>
    <t>Goetschalckx</t>
  </si>
  <si>
    <t>Pl / Kat</t>
  </si>
  <si>
    <t xml:space="preserve">Afstand </t>
  </si>
  <si>
    <t>Min/km</t>
  </si>
  <si>
    <t>Afstand</t>
  </si>
  <si>
    <t>Iedereen echt wel bedankt om deel te nemen en er een fijne cross en leuke namiddag van te maken</t>
  </si>
  <si>
    <t>VERSTAPPEN</t>
  </si>
  <si>
    <t>COOLS</t>
  </si>
  <si>
    <t>DE RON</t>
  </si>
  <si>
    <t>GEUENS</t>
  </si>
  <si>
    <t>VAN GENECHTEN</t>
  </si>
  <si>
    <t>SMEYERS</t>
  </si>
  <si>
    <t>JANSEN</t>
  </si>
  <si>
    <t>RUELENS</t>
  </si>
  <si>
    <t>VENNEKENS</t>
  </si>
  <si>
    <t>CONVENS</t>
  </si>
  <si>
    <t>STECKLER</t>
  </si>
  <si>
    <t>Wim</t>
  </si>
  <si>
    <t>GEERTS</t>
  </si>
  <si>
    <t>EYCKMANS</t>
  </si>
  <si>
    <t>DAMMEN</t>
  </si>
  <si>
    <t>BAKELANTS</t>
  </si>
  <si>
    <t>DE SMEDT</t>
  </si>
  <si>
    <t>Heidi</t>
  </si>
  <si>
    <t>CURINCKX</t>
  </si>
  <si>
    <t>ROOSEN</t>
  </si>
  <si>
    <t>SEGERS</t>
  </si>
  <si>
    <t>Nele</t>
  </si>
  <si>
    <t>VAN HOOF</t>
  </si>
  <si>
    <t>Valerie</t>
  </si>
  <si>
    <t>Aline</t>
  </si>
  <si>
    <t>RAEYMAEKERS</t>
  </si>
  <si>
    <t>ORIS</t>
  </si>
  <si>
    <t>Eddy</t>
  </si>
  <si>
    <t>OOMS</t>
  </si>
  <si>
    <t>MEEUSEN</t>
  </si>
  <si>
    <t>MOONS</t>
  </si>
  <si>
    <t>DE GRAVE</t>
  </si>
  <si>
    <t>SLEGERS</t>
  </si>
  <si>
    <t>Midwinterjogging KIEWIT</t>
  </si>
  <si>
    <t>1° MAN</t>
  </si>
  <si>
    <t>VAN GOMPEL</t>
  </si>
  <si>
    <t>Louis</t>
  </si>
  <si>
    <t>PEETERS</t>
  </si>
  <si>
    <t>BINNEMANS</t>
  </si>
  <si>
    <t>MELIS</t>
  </si>
  <si>
    <t>HUYSMANS</t>
  </si>
  <si>
    <t>2° DAME</t>
  </si>
  <si>
    <t>4° DAME</t>
  </si>
  <si>
    <t>Werner</t>
  </si>
  <si>
    <t>Zjeen</t>
  </si>
  <si>
    <t>VAN DONINCK</t>
  </si>
  <si>
    <t>VANHOOF</t>
  </si>
  <si>
    <t>Inne</t>
  </si>
  <si>
    <t>MEEUS</t>
  </si>
  <si>
    <t>Anita</t>
  </si>
  <si>
    <t>VAN GELDER</t>
  </si>
  <si>
    <t>Liesbeth</t>
  </si>
  <si>
    <t>Nicole</t>
  </si>
  <si>
    <t>Didier</t>
  </si>
  <si>
    <t>SCHREUDER</t>
  </si>
  <si>
    <t>Lutgart</t>
  </si>
  <si>
    <t>LODEWIJCKX</t>
  </si>
  <si>
    <t>Jerry</t>
  </si>
  <si>
    <t>Ieke</t>
  </si>
  <si>
    <t>BRON</t>
  </si>
  <si>
    <t>Susy</t>
  </si>
  <si>
    <t>LOTH</t>
  </si>
  <si>
    <t>Ria</t>
  </si>
  <si>
    <t>ZELS</t>
  </si>
  <si>
    <t>proficiat iedereen (5 en 10 km) !!!</t>
  </si>
  <si>
    <t>Pl/Kat</t>
  </si>
  <si>
    <t>min/km</t>
  </si>
  <si>
    <t>km/u</t>
  </si>
  <si>
    <t>GOETSCHALCKX</t>
  </si>
  <si>
    <t>cat</t>
  </si>
  <si>
    <t>m35</t>
  </si>
  <si>
    <t>André</t>
  </si>
  <si>
    <t>HEYLEN</t>
  </si>
  <si>
    <t>BROECKX</t>
  </si>
  <si>
    <t>DAEMEN</t>
  </si>
  <si>
    <t>dsen</t>
  </si>
  <si>
    <t>Karel</t>
  </si>
  <si>
    <t>VAN DE VEN</t>
  </si>
  <si>
    <t>VAN HEES</t>
  </si>
  <si>
    <t>Geert</t>
  </si>
  <si>
    <t>Marina</t>
  </si>
  <si>
    <t>Tamara</t>
  </si>
  <si>
    <t>FLITSRUN Demarsin - Averbode</t>
  </si>
  <si>
    <t>PODIUM</t>
  </si>
  <si>
    <t>4 km</t>
  </si>
  <si>
    <t>8 km</t>
  </si>
  <si>
    <t>12 km</t>
  </si>
  <si>
    <t>10 km</t>
  </si>
  <si>
    <t>KAT</t>
  </si>
  <si>
    <t>Maddy</t>
  </si>
  <si>
    <t>Wendy</t>
  </si>
  <si>
    <t>LENAERT</t>
  </si>
  <si>
    <t>Elke</t>
  </si>
  <si>
    <t>Vera</t>
  </si>
  <si>
    <t>MEYNEN</t>
  </si>
  <si>
    <t>Walter</t>
  </si>
  <si>
    <t>HENS</t>
  </si>
  <si>
    <t>MARIËN</t>
  </si>
  <si>
    <t>WOUTERS</t>
  </si>
  <si>
    <t>2° MAN</t>
  </si>
  <si>
    <t>Wouter</t>
  </si>
  <si>
    <t>1° DAME</t>
  </si>
  <si>
    <t>Marleen</t>
  </si>
  <si>
    <t>Jos</t>
  </si>
  <si>
    <t>CAERS</t>
  </si>
  <si>
    <t>Jozef</t>
  </si>
  <si>
    <t>ROZENBERGJOGGING</t>
  </si>
  <si>
    <t>(60 finishers)</t>
  </si>
  <si>
    <t>WILLEKENS</t>
  </si>
  <si>
    <t>Sonja</t>
  </si>
  <si>
    <t>Monique</t>
  </si>
  <si>
    <t>Rudi</t>
  </si>
  <si>
    <t>Vmol</t>
  </si>
  <si>
    <t>Mol</t>
  </si>
  <si>
    <t>Triamo</t>
  </si>
  <si>
    <t>Glenn</t>
  </si>
  <si>
    <t>VAN HOUT</t>
  </si>
  <si>
    <t>Steckler</t>
  </si>
  <si>
    <t>Meeus</t>
  </si>
  <si>
    <t>Ruts</t>
  </si>
  <si>
    <t>Bruyninckx</t>
  </si>
  <si>
    <t>Van de Ven</t>
  </si>
  <si>
    <t>Van Gompel</t>
  </si>
  <si>
    <t>Bakelants</t>
  </si>
  <si>
    <t>Daemen</t>
  </si>
  <si>
    <t>Alex</t>
  </si>
  <si>
    <t>Van Gestel</t>
  </si>
  <si>
    <t>Berghmans</t>
  </si>
  <si>
    <t>Bartholomeus</t>
  </si>
  <si>
    <t>Wouters</t>
  </si>
  <si>
    <t>Van Doninck</t>
  </si>
  <si>
    <t>Slegers</t>
  </si>
  <si>
    <t>Jeff</t>
  </si>
  <si>
    <t>René</t>
  </si>
  <si>
    <t>MAST</t>
  </si>
  <si>
    <t>2° HS</t>
  </si>
  <si>
    <t>Geerts</t>
  </si>
  <si>
    <t>Godelieve</t>
  </si>
  <si>
    <t>VAN DER AUWERA</t>
  </si>
  <si>
    <t>Wilfried</t>
  </si>
  <si>
    <t>GEBOERS</t>
  </si>
  <si>
    <t>GEYSEN</t>
  </si>
  <si>
    <t>OEYEN</t>
  </si>
  <si>
    <t>Marilou</t>
  </si>
  <si>
    <t>WILMS</t>
  </si>
  <si>
    <t>Marcel</t>
  </si>
  <si>
    <t>MOL</t>
  </si>
  <si>
    <t>CLAES</t>
  </si>
  <si>
    <t>Lisa</t>
  </si>
  <si>
    <t>DE RAEVE</t>
  </si>
  <si>
    <t>Magda</t>
  </si>
  <si>
    <t>ENNEKENS</t>
  </si>
  <si>
    <t>Linda</t>
  </si>
  <si>
    <t>VANLEEUW</t>
  </si>
  <si>
    <t>Ilse</t>
  </si>
  <si>
    <t>Jimmy</t>
  </si>
  <si>
    <t>Thea</t>
  </si>
  <si>
    <t>ZURNé</t>
  </si>
  <si>
    <t>P.R.</t>
  </si>
  <si>
    <t>Kristel</t>
  </si>
  <si>
    <t>JONET</t>
  </si>
  <si>
    <t>VOS</t>
  </si>
  <si>
    <t>Orry</t>
  </si>
  <si>
    <t>WILLEMS</t>
  </si>
  <si>
    <t>Filip</t>
  </si>
  <si>
    <t>VANDEVEN</t>
  </si>
  <si>
    <t>Olen</t>
  </si>
  <si>
    <t>Steven</t>
  </si>
  <si>
    <t>Pepijn</t>
  </si>
  <si>
    <t>S</t>
  </si>
  <si>
    <t>Stevens</t>
  </si>
  <si>
    <t>Van Meenen</t>
  </si>
  <si>
    <t>Guy</t>
  </si>
  <si>
    <t>Mariën</t>
  </si>
  <si>
    <t>Jean-François</t>
  </si>
  <si>
    <t>Eric</t>
  </si>
  <si>
    <t>Bastiaensen</t>
  </si>
  <si>
    <t>Van Baelen</t>
  </si>
  <si>
    <t>Flip</t>
  </si>
  <si>
    <t>K</t>
  </si>
  <si>
    <t>Belmans</t>
  </si>
  <si>
    <t>D</t>
  </si>
  <si>
    <t>Inge</t>
  </si>
  <si>
    <t>Peeraer</t>
  </si>
  <si>
    <t>Depré</t>
  </si>
  <si>
    <t>Lut</t>
  </si>
  <si>
    <t>Swartenbroeck</t>
  </si>
  <si>
    <t>Bie</t>
  </si>
  <si>
    <t>Imschoot</t>
  </si>
  <si>
    <t>Mathijs</t>
  </si>
  <si>
    <t>Ooms</t>
  </si>
  <si>
    <t>Fernand</t>
  </si>
  <si>
    <t>Mangelschots</t>
  </si>
  <si>
    <t>Herwig</t>
  </si>
  <si>
    <t>Van de Weyer</t>
  </si>
  <si>
    <t>Verbijlen</t>
  </si>
  <si>
    <t>August</t>
  </si>
  <si>
    <t>Alfons</t>
  </si>
  <si>
    <t>Dierckx</t>
  </si>
  <si>
    <t>Morren</t>
  </si>
  <si>
    <t>Michel</t>
  </si>
  <si>
    <t>Van Gelder</t>
  </si>
  <si>
    <t>Derdin</t>
  </si>
  <si>
    <t>Marieke</t>
  </si>
  <si>
    <t>Hans</t>
  </si>
  <si>
    <t>Dany</t>
  </si>
  <si>
    <t>Juliette</t>
  </si>
  <si>
    <t>Hannes</t>
  </si>
  <si>
    <t>Curinckx</t>
  </si>
  <si>
    <t>Luypaerts</t>
  </si>
  <si>
    <t>Schroeven</t>
  </si>
  <si>
    <t>Peggy</t>
  </si>
  <si>
    <t>Caeyers</t>
  </si>
  <si>
    <t>BECKERS</t>
  </si>
  <si>
    <t>HANNES</t>
  </si>
  <si>
    <t>Leen</t>
  </si>
  <si>
    <t>LUYPAERTS</t>
  </si>
  <si>
    <t>Jochen</t>
  </si>
  <si>
    <t>DERDIN</t>
  </si>
  <si>
    <t>Natasha</t>
  </si>
  <si>
    <t>NIJS</t>
  </si>
  <si>
    <t>2de Galbergen Bosloop</t>
  </si>
  <si>
    <t>BERNREUTHER</t>
  </si>
  <si>
    <t>(75 Finishers)</t>
  </si>
  <si>
    <t>48ste NUCLEA CROSS</t>
  </si>
  <si>
    <t>Ian</t>
  </si>
  <si>
    <t>Willems</t>
  </si>
  <si>
    <t>Mattia</t>
  </si>
  <si>
    <t>Stessens</t>
  </si>
  <si>
    <t>Annik</t>
  </si>
  <si>
    <t>(79 finihsers)</t>
  </si>
  <si>
    <t>Iris</t>
  </si>
  <si>
    <t>V1</t>
  </si>
  <si>
    <t>v1</t>
  </si>
  <si>
    <t>V2</t>
  </si>
  <si>
    <t>V3</t>
  </si>
  <si>
    <t>Cat</t>
  </si>
  <si>
    <t>Club</t>
  </si>
  <si>
    <t>VMOL</t>
  </si>
  <si>
    <t>NUCLEA</t>
  </si>
  <si>
    <t>IRMM</t>
  </si>
  <si>
    <t>F.B.F.C.</t>
  </si>
  <si>
    <t>GAC</t>
  </si>
  <si>
    <t>INDIVIDUEEL</t>
  </si>
  <si>
    <t>Willem</t>
  </si>
  <si>
    <t>Stuyck</t>
  </si>
  <si>
    <t>Boons</t>
  </si>
  <si>
    <t>Graham</t>
  </si>
  <si>
    <t>Kennedy</t>
  </si>
  <si>
    <t>Van Dael</t>
  </si>
  <si>
    <t>Eykmans</t>
  </si>
  <si>
    <t xml:space="preserve">Fontenelle </t>
  </si>
  <si>
    <t>Van Den Eynde</t>
  </si>
  <si>
    <t>Sterckx</t>
  </si>
  <si>
    <t>Bernreuther</t>
  </si>
  <si>
    <t>Ivo</t>
  </si>
  <si>
    <t>Verwimp</t>
  </si>
  <si>
    <t>Boudart</t>
  </si>
  <si>
    <t>Mark</t>
  </si>
  <si>
    <t>Jan,</t>
  </si>
  <si>
    <t>Matteo</t>
  </si>
  <si>
    <t>Greco</t>
  </si>
  <si>
    <t>Vanmechelen</t>
  </si>
  <si>
    <t>Verachtert</t>
  </si>
  <si>
    <t>Mieke</t>
  </si>
  <si>
    <t>Spapen</t>
  </si>
  <si>
    <t>Tine</t>
  </si>
  <si>
    <t>Oris</t>
  </si>
  <si>
    <t>Laenen</t>
  </si>
  <si>
    <t>Geens</t>
  </si>
  <si>
    <t>Renaat</t>
  </si>
  <si>
    <t>Boeckx</t>
  </si>
  <si>
    <t>Emiel</t>
  </si>
  <si>
    <t>Ruddy</t>
  </si>
  <si>
    <t>Natascha</t>
  </si>
  <si>
    <t>Nijs</t>
  </si>
  <si>
    <t>Hanne</t>
  </si>
  <si>
    <t>Leys</t>
  </si>
  <si>
    <t>Smeets</t>
  </si>
  <si>
    <t>Bedankt aan alle lopers en alle vrijwillege medewerkers!               Jos en Richard.</t>
  </si>
  <si>
    <t>Van Hoof</t>
  </si>
  <si>
    <t>Lodewijckx</t>
  </si>
  <si>
    <t>0:35:05</t>
  </si>
  <si>
    <t>0:36:29</t>
  </si>
  <si>
    <t>0:36:38</t>
  </si>
  <si>
    <t>0:39:06</t>
  </si>
  <si>
    <t>0:39:07</t>
  </si>
  <si>
    <t>0:39:08</t>
  </si>
  <si>
    <t>0:39:57</t>
  </si>
  <si>
    <t>0:41:28</t>
  </si>
  <si>
    <t>0:41:54</t>
  </si>
  <si>
    <t>0:42:04</t>
  </si>
  <si>
    <t>0:42:06</t>
  </si>
  <si>
    <t>0:42:13</t>
  </si>
  <si>
    <t>0:42:52</t>
  </si>
  <si>
    <t>0:42:58</t>
  </si>
  <si>
    <t>0:43:44</t>
  </si>
  <si>
    <t>0:44:57</t>
  </si>
  <si>
    <t>0:45:22</t>
  </si>
  <si>
    <t>0:46:52</t>
  </si>
  <si>
    <t>0:47:54</t>
  </si>
  <si>
    <t>0:47:58</t>
  </si>
  <si>
    <t>0:49:49</t>
  </si>
  <si>
    <t>0:50:57</t>
  </si>
  <si>
    <t>0:51:10</t>
  </si>
  <si>
    <t>0:51:18</t>
  </si>
  <si>
    <t>0:51:24</t>
  </si>
  <si>
    <t>0:53:19</t>
  </si>
  <si>
    <t>0:53:55</t>
  </si>
  <si>
    <t>0:54:20</t>
  </si>
  <si>
    <t>0:54:21</t>
  </si>
  <si>
    <t>0:54:28</t>
  </si>
  <si>
    <t>0:54:50</t>
  </si>
  <si>
    <t>0:55:32</t>
  </si>
  <si>
    <t>0:58:50</t>
  </si>
  <si>
    <t>1:01:46</t>
  </si>
  <si>
    <t>1:02:11</t>
  </si>
  <si>
    <t>1:04:47</t>
  </si>
  <si>
    <t>1:06:05</t>
  </si>
  <si>
    <t>1:06:24</t>
  </si>
  <si>
    <t>1:08:51</t>
  </si>
  <si>
    <t>1:14:08</t>
  </si>
  <si>
    <t>1:14:09</t>
  </si>
  <si>
    <t>3° DAME</t>
  </si>
  <si>
    <t>0:22:54</t>
  </si>
  <si>
    <t>0:23:09</t>
  </si>
  <si>
    <t>0:24:16</t>
  </si>
  <si>
    <t>0:27:27</t>
  </si>
  <si>
    <t>0:29:58</t>
  </si>
  <si>
    <t>0:32:03</t>
  </si>
  <si>
    <t xml:space="preserve">Tijd na </t>
  </si>
  <si>
    <t>Kim</t>
  </si>
  <si>
    <t>AERTS</t>
  </si>
  <si>
    <t>Sven</t>
  </si>
  <si>
    <t>Lieve</t>
  </si>
  <si>
    <t>Gustaaf</t>
  </si>
  <si>
    <t>MORREN</t>
  </si>
  <si>
    <t>VAN DE REYD</t>
  </si>
  <si>
    <t>BOELAERTS</t>
  </si>
  <si>
    <t>VERVOORT</t>
  </si>
  <si>
    <t>MERTENS</t>
  </si>
  <si>
    <t>VAN DE CRAEN</t>
  </si>
  <si>
    <t>3° HM2</t>
  </si>
  <si>
    <t>2° Hjun.</t>
  </si>
  <si>
    <t>3° Dsen</t>
  </si>
  <si>
    <t>1°DM1</t>
  </si>
  <si>
    <t>3°DM1</t>
  </si>
  <si>
    <t>CAEYERS</t>
  </si>
  <si>
    <t>(153 finishers)</t>
  </si>
  <si>
    <t>1° DS !!!</t>
  </si>
  <si>
    <t>MARTIN-PERENA</t>
  </si>
  <si>
    <t>2°DM1</t>
  </si>
  <si>
    <t>Etienne</t>
  </si>
  <si>
    <t>VAN CAMPFORT</t>
  </si>
  <si>
    <t>GOOSSENS</t>
  </si>
  <si>
    <t>SPAAS</t>
  </si>
  <si>
    <t>(207 finishers)</t>
  </si>
  <si>
    <t>2° HM2</t>
  </si>
  <si>
    <t>Alexander</t>
  </si>
  <si>
    <t>(193 finishers)</t>
  </si>
  <si>
    <t>Sluis (Nl)</t>
  </si>
  <si>
    <t>Mentens</t>
  </si>
  <si>
    <t>Sels</t>
  </si>
  <si>
    <t>Olen = 95 Finishers</t>
  </si>
  <si>
    <t>PR</t>
  </si>
  <si>
    <t>Sluis = 640 finishers</t>
  </si>
  <si>
    <t>Martin-Perena</t>
  </si>
  <si>
    <t>Venlo (Nl)</t>
  </si>
  <si>
    <t>1°HM</t>
  </si>
  <si>
    <t>OLEN 11/03 + SLUIS 18/03 + VENLO 25/03</t>
  </si>
  <si>
    <t>Halve MARATHONS 2012</t>
  </si>
  <si>
    <t xml:space="preserve"> 10°V35</t>
  </si>
  <si>
    <t>Rosanne</t>
  </si>
  <si>
    <t>BREUGELMANS</t>
  </si>
  <si>
    <t>Greet</t>
  </si>
  <si>
    <t>VAN GRIEKEN</t>
  </si>
  <si>
    <t>Sigrid</t>
  </si>
  <si>
    <t>VERBINNEN</t>
  </si>
  <si>
    <t>Arne</t>
  </si>
  <si>
    <t>VAN DE POEL</t>
  </si>
  <si>
    <t>(53 finishers)</t>
  </si>
  <si>
    <t>Venlo = 5,475 Finishers</t>
  </si>
  <si>
    <t>VANGENECHTEN</t>
  </si>
  <si>
    <t>GEVERS</t>
  </si>
  <si>
    <t>Erwin</t>
  </si>
  <si>
    <t>Christel</t>
  </si>
  <si>
    <t>THEUNIS</t>
  </si>
  <si>
    <t>VAN DE REIJD</t>
  </si>
  <si>
    <t>Tom</t>
  </si>
  <si>
    <t>VAN DEN EYNDE</t>
  </si>
  <si>
    <t>36 aankomsten Dames</t>
  </si>
  <si>
    <t>Suzy</t>
  </si>
  <si>
    <t>1° plaats dames 4.5 km.</t>
  </si>
  <si>
    <t>2° plaats heren 10 km.</t>
  </si>
  <si>
    <t>2/217</t>
  </si>
  <si>
    <t>83/217</t>
  </si>
  <si>
    <t>83/152</t>
  </si>
  <si>
    <t>121/152</t>
  </si>
  <si>
    <t>127/152</t>
  </si>
  <si>
    <t>Lily</t>
  </si>
  <si>
    <t>151/152</t>
  </si>
  <si>
    <t>152/152</t>
  </si>
  <si>
    <t>217/217</t>
  </si>
  <si>
    <t>GEDOPT</t>
  </si>
  <si>
    <t>VAN DER GEER</t>
  </si>
  <si>
    <t>Gertjan</t>
  </si>
  <si>
    <t>DE GREEF</t>
  </si>
  <si>
    <t>3° plaats M35</t>
  </si>
  <si>
    <t>v45</t>
  </si>
  <si>
    <t>2° plaats V40</t>
  </si>
  <si>
    <t>22/217</t>
  </si>
  <si>
    <t>v35</t>
  </si>
  <si>
    <t>152 dames + 217 heren aankomsten</t>
  </si>
  <si>
    <t>925 aankomsten</t>
  </si>
  <si>
    <t>PROFICIAT ALLEMAAL, zowel de podiumplaatsen als de anderen! Knap gelopen !!!</t>
  </si>
  <si>
    <t>1° plaats Dames, PR en Parcours Record</t>
  </si>
  <si>
    <t>1° plaats V45</t>
  </si>
  <si>
    <t>Hus</t>
  </si>
  <si>
    <t>Van de Reijd</t>
  </si>
  <si>
    <t>Annemie</t>
  </si>
  <si>
    <t>Indeherberg</t>
  </si>
  <si>
    <t>Zurné</t>
  </si>
  <si>
    <t>Van den Broeck</t>
  </si>
  <si>
    <t>Nadin</t>
  </si>
  <si>
    <t>Alderhout</t>
  </si>
  <si>
    <t>Anne-Marie</t>
  </si>
  <si>
    <t>Zels</t>
  </si>
  <si>
    <t>Kelly</t>
  </si>
  <si>
    <t>Herman</t>
  </si>
  <si>
    <t>(146 finishers op de 8 km)</t>
  </si>
  <si>
    <t>(117 finishers op de 4 km)</t>
  </si>
  <si>
    <t>Yoeri</t>
  </si>
  <si>
    <t>Demeulemeester</t>
  </si>
  <si>
    <t>(104 finishers op de 12 km)</t>
  </si>
  <si>
    <t>20 km</t>
  </si>
  <si>
    <t>(64 finishers op de 20 km)</t>
  </si>
  <si>
    <t>(431  finishers in totaal)</t>
  </si>
  <si>
    <t>Paasjogging OLMEN</t>
  </si>
  <si>
    <t>10 Miles</t>
  </si>
  <si>
    <t>PLAATS</t>
  </si>
  <si>
    <t>MIN/KM</t>
  </si>
  <si>
    <t>Ladies Run 5K</t>
  </si>
  <si>
    <t>Marathon</t>
  </si>
  <si>
    <t>2.041finishers</t>
  </si>
  <si>
    <t>1.590 finishers</t>
  </si>
  <si>
    <t>Short Run</t>
  </si>
  <si>
    <t>Totaal</t>
  </si>
  <si>
    <t>MARTIN PERENA</t>
  </si>
  <si>
    <t>Maarten</t>
  </si>
  <si>
    <t>BASTIJNS</t>
  </si>
  <si>
    <t>Gert</t>
  </si>
  <si>
    <t>TESSENS</t>
  </si>
  <si>
    <t>Danielle</t>
  </si>
  <si>
    <t>MOENS</t>
  </si>
  <si>
    <t>DE HOUWER</t>
  </si>
  <si>
    <t>VAN GESTEL</t>
  </si>
  <si>
    <t>Veerle</t>
  </si>
  <si>
    <t>VAN DEN EYNDEN</t>
  </si>
  <si>
    <t>VAN ROMPAEY</t>
  </si>
  <si>
    <t>Luc</t>
  </si>
  <si>
    <t>18,009 FINISHERS</t>
  </si>
  <si>
    <t>DVV ANTWERP 10 MILES 2011   + 5km + marathon</t>
  </si>
  <si>
    <t>Podium</t>
  </si>
  <si>
    <t>Ingeschreven</t>
  </si>
  <si>
    <t>Gestart</t>
  </si>
  <si>
    <t>Aangekomen</t>
  </si>
  <si>
    <t>10 EM</t>
  </si>
  <si>
    <t>Ladies Run</t>
  </si>
  <si>
    <t>Kids</t>
  </si>
  <si>
    <t>Volgens de krant</t>
  </si>
  <si>
    <t>1° Dame</t>
  </si>
  <si>
    <t>3° Dame</t>
  </si>
  <si>
    <t>BARTHOLOMEUS</t>
  </si>
  <si>
    <t>BERGHMANS</t>
  </si>
  <si>
    <t>JANSSENS</t>
  </si>
  <si>
    <t>Mia</t>
  </si>
  <si>
    <t>MANGELSCHOTS</t>
  </si>
  <si>
    <t>Rachel</t>
  </si>
  <si>
    <t>Annie</t>
  </si>
  <si>
    <t>VANDEWEYER</t>
  </si>
  <si>
    <t>ENGELEN</t>
  </si>
  <si>
    <t>Herbert</t>
  </si>
  <si>
    <t>HESTERS</t>
  </si>
  <si>
    <t>VAN DECRAEN</t>
  </si>
  <si>
    <t>DVV  2012  ABDIJENTOCHT: Averbode-Tongerlo</t>
  </si>
  <si>
    <t>16 km</t>
  </si>
  <si>
    <t>Mario</t>
  </si>
  <si>
    <t>DEKKERS</t>
  </si>
  <si>
    <t>Annemarie</t>
  </si>
  <si>
    <t>VOLCKAERTS</t>
  </si>
  <si>
    <t>(2273 finishers)</t>
  </si>
  <si>
    <t>3° dame F65</t>
  </si>
  <si>
    <t>3° Dame F45</t>
  </si>
  <si>
    <t>20 km door Brussel</t>
  </si>
  <si>
    <t>Roel</t>
  </si>
  <si>
    <t>SMET</t>
  </si>
  <si>
    <t>Youri</t>
  </si>
  <si>
    <t>DEMEULEMEESTER</t>
  </si>
  <si>
    <t>VAN LAER</t>
  </si>
  <si>
    <t>Anne-Sophie</t>
  </si>
  <si>
    <t>ROBEYNS</t>
  </si>
  <si>
    <t>(34.187 inschrijvingen / 28.000 finishers)</t>
  </si>
  <si>
    <t>4de Foorloop DESSEL</t>
  </si>
  <si>
    <t>5 km</t>
  </si>
  <si>
    <t>Tim Van Hemel</t>
  </si>
  <si>
    <t>Wendy Lenaert</t>
  </si>
  <si>
    <t>Bart Smeyers</t>
  </si>
  <si>
    <t>Tom De Volder</t>
  </si>
  <si>
    <t>Peter Convens</t>
  </si>
  <si>
    <t>Ange Dammen</t>
  </si>
  <si>
    <t>Koen Huysmans</t>
  </si>
  <si>
    <t>Stefan Geuens</t>
  </si>
  <si>
    <t>Benny Van Genechten</t>
  </si>
  <si>
    <t>François Vanlommel</t>
  </si>
  <si>
    <t>Vadim Kuzminov</t>
  </si>
  <si>
    <t>Myriam Bruyninckx</t>
  </si>
  <si>
    <t>Ilse Van Gestel</t>
  </si>
  <si>
    <t>Ruddy Jansen</t>
  </si>
  <si>
    <t>Anne-Marie Ooms</t>
  </si>
  <si>
    <t>Gaby Vandeven</t>
  </si>
  <si>
    <t>David Jansen</t>
  </si>
  <si>
    <t>Rudi Vennekens</t>
  </si>
  <si>
    <t>Stefan Hens</t>
  </si>
  <si>
    <t>Anneleen Van Hout</t>
  </si>
  <si>
    <t>Jan Van Gompel</t>
  </si>
  <si>
    <t>Peter Broeckx</t>
  </si>
  <si>
    <t>Valerie Bakelants</t>
  </si>
  <si>
    <t>Jochen Derdin</t>
  </si>
  <si>
    <t>Gertjan De Greef</t>
  </si>
  <si>
    <t>Staf Wielockx</t>
  </si>
  <si>
    <t>Geert Peeters</t>
  </si>
  <si>
    <t>Jan Segers</t>
  </si>
  <si>
    <t>Jozef Caers</t>
  </si>
  <si>
    <t>Johan Daemen</t>
  </si>
  <si>
    <t>Karel Van De Ven</t>
  </si>
  <si>
    <t>Jozef Van De Reijd</t>
  </si>
  <si>
    <t>Celine Van Hout</t>
  </si>
  <si>
    <t>Leo Verbeeck</t>
  </si>
  <si>
    <t>Rit Goetschalckx</t>
  </si>
  <si>
    <t>Avgustina Kuzminova</t>
  </si>
  <si>
    <t>Lutgart Van Hees</t>
  </si>
  <si>
    <t>Sigrid Verbinnen</t>
  </si>
  <si>
    <t>An De Grave</t>
  </si>
  <si>
    <t>Gert Tessens</t>
  </si>
  <si>
    <t>May Verdonck</t>
  </si>
  <si>
    <t>Maria Vervoort</t>
  </si>
  <si>
    <t>Mia Mangelschots</t>
  </si>
  <si>
    <t>Axel Meynen</t>
  </si>
  <si>
    <t>(100 finishers op de 10 km)</t>
  </si>
  <si>
    <t>2° heer 5 km</t>
  </si>
  <si>
    <t>2° dame 5 km</t>
  </si>
  <si>
    <t>1° man 10 km</t>
  </si>
  <si>
    <t>Michel Volckaerts</t>
  </si>
  <si>
    <t>1° dame 5 km</t>
  </si>
  <si>
    <t>(131 finishers op de 5 km)</t>
  </si>
  <si>
    <t>1° dame 10 km</t>
  </si>
  <si>
    <t>2° dame 10 km</t>
  </si>
  <si>
    <t>9de Ramselse Routeloop</t>
  </si>
  <si>
    <t>5 km Ladies Run</t>
  </si>
  <si>
    <t>Elke Meeus</t>
  </si>
  <si>
    <t>3° Dame Ladies Run</t>
  </si>
  <si>
    <t>Inne Meeus</t>
  </si>
  <si>
    <t>Rita Indeherberg</t>
  </si>
  <si>
    <t>Marina Janssens</t>
  </si>
  <si>
    <t>5 km Open</t>
  </si>
  <si>
    <t>Willy Delien</t>
  </si>
  <si>
    <t>Richard Peeters</t>
  </si>
  <si>
    <t>3° dame 10 km</t>
  </si>
  <si>
    <t>(380 finishers op de 5 km Open)</t>
  </si>
  <si>
    <t>(160 dames finishers op de 5 km Ladies Run)</t>
  </si>
  <si>
    <t>(329 finishers op de 10 km)</t>
  </si>
  <si>
    <t>totaal aantal deelnemers</t>
  </si>
  <si>
    <t>5 km open</t>
  </si>
  <si>
    <t>kids 100m</t>
  </si>
  <si>
    <t>kids 200m</t>
  </si>
  <si>
    <t>kids 500m</t>
  </si>
  <si>
    <t>kids 1000m</t>
  </si>
  <si>
    <t>Halve Marathon</t>
  </si>
  <si>
    <t>2° dame Halve M.</t>
  </si>
  <si>
    <t>2° heer Halve M.</t>
  </si>
  <si>
    <t>Thomas Steckler</t>
  </si>
  <si>
    <t>(33 finishers op de 5 km)</t>
  </si>
  <si>
    <t>Tamara Martin-Perena</t>
  </si>
  <si>
    <t>Hil Geboers</t>
  </si>
  <si>
    <t>Emmy Bruyninckx</t>
  </si>
  <si>
    <t>Karin Meeusen</t>
  </si>
  <si>
    <t>Eddy Vanhoof</t>
  </si>
  <si>
    <t>Jef Boons</t>
  </si>
  <si>
    <t>Gunther de Ron</t>
  </si>
  <si>
    <t>Youri Demeulemeester</t>
  </si>
  <si>
    <t>Erik Hus</t>
  </si>
  <si>
    <t>Bart Hus</t>
  </si>
  <si>
    <t>6 km</t>
  </si>
  <si>
    <t>Bo Van Gestel</t>
  </si>
  <si>
    <t>Ieke Bron</t>
  </si>
  <si>
    <t>Juliette Hannes</t>
  </si>
  <si>
    <t>Rudy Melis</t>
  </si>
  <si>
    <t>André Theunckens</t>
  </si>
  <si>
    <t>(33 finishers op de 6 km)</t>
  </si>
  <si>
    <t>(49 finishers op de 10 km)</t>
  </si>
  <si>
    <t>2° heer 6 km</t>
  </si>
  <si>
    <t>BLEUKENSRUN 2012</t>
  </si>
  <si>
    <t>Rang</t>
  </si>
  <si>
    <t>1° F35</t>
  </si>
  <si>
    <t>Els</t>
  </si>
  <si>
    <t>Yanna</t>
  </si>
  <si>
    <t>(667 aankomsten)</t>
  </si>
  <si>
    <t>BOCHMANS</t>
  </si>
  <si>
    <t>INDEHERBERG</t>
  </si>
  <si>
    <t>DE BOECK</t>
  </si>
  <si>
    <t>VANLOMMEL</t>
  </si>
  <si>
    <t>Lynn</t>
  </si>
  <si>
    <t>Benjamin</t>
  </si>
  <si>
    <t>1° M55</t>
  </si>
  <si>
    <t>3° Hsen</t>
  </si>
  <si>
    <t>(2165 aankomsten)</t>
  </si>
  <si>
    <t>SMEETS</t>
  </si>
  <si>
    <t>COOPMANS</t>
  </si>
  <si>
    <t>1° M65</t>
  </si>
  <si>
    <t>Bruno</t>
  </si>
  <si>
    <t>FIOT</t>
  </si>
  <si>
    <t>Capucine</t>
  </si>
  <si>
    <t>Ambriose</t>
  </si>
  <si>
    <t>DELIEN</t>
  </si>
  <si>
    <t>PROFICIAT ALLEMAAL en bedankt om deel te nemen!</t>
  </si>
  <si>
    <t>the Classic 2012 - Tessenderlo</t>
  </si>
</sst>
</file>

<file path=xl/styles.xml><?xml version="1.0" encoding="utf-8"?>
<styleSheet xmlns="http://schemas.openxmlformats.org/spreadsheetml/2006/main">
  <numFmts count="5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"/>
    <numFmt numFmtId="189" formatCode="0.000_)"/>
    <numFmt numFmtId="190" formatCode="0.000"/>
    <numFmt numFmtId="191" formatCode="[$-813]d\ mmmm\ yyyy;@"/>
    <numFmt numFmtId="192" formatCode="h:mm:ss;@"/>
    <numFmt numFmtId="193" formatCode="[$-F400]h:mm:ss\ AM/PM"/>
    <numFmt numFmtId="194" formatCode="mm:ss.0;@"/>
    <numFmt numFmtId="195" formatCode="[h]:mm:ss;@"/>
    <numFmt numFmtId="196" formatCode="00.000"/>
    <numFmt numFmtId="197" formatCode="hh:mm:ss;@"/>
    <numFmt numFmtId="198" formatCode="[$-813]dddd\ d\ mmmm\ yyyy"/>
    <numFmt numFmtId="199" formatCode="[$-813]dddd\ d\ mmmm\ yyyy;@"/>
    <numFmt numFmtId="200" formatCode="0.0"/>
    <numFmt numFmtId="201" formatCode="00.00"/>
    <numFmt numFmtId="202" formatCode="d/mm/yy;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&quot;€&quot;\ #,##0.00"/>
    <numFmt numFmtId="208" formatCode="d\-mmm\-yyyy"/>
    <numFmt numFmtId="209" formatCode="&quot;Ja&quot;;&quot;Ja&quot;;&quot;Nee&quot;"/>
    <numFmt numFmtId="210" formatCode="&quot;Waar&quot;;&quot;Waar&quot;;&quot;Onwaar&quot;"/>
    <numFmt numFmtId="211" formatCode="&quot;Aan&quot;;&quot;Aan&quot;;&quot;Uit&quot;"/>
    <numFmt numFmtId="212" formatCode="[$€-2]\ #.##000_);[Red]\([$€-2]\ #.##000\)"/>
    <numFmt numFmtId="213" formatCode="0.00000"/>
  </numFmts>
  <fonts count="125">
    <font>
      <sz val="10"/>
      <name val="Arial"/>
      <family val="0"/>
    </font>
    <font>
      <b/>
      <i/>
      <sz val="22"/>
      <name val="Comic Sans MS"/>
      <family val="4"/>
    </font>
    <font>
      <sz val="10"/>
      <name val="Comic Sans MS"/>
      <family val="4"/>
    </font>
    <font>
      <b/>
      <u val="single"/>
      <sz val="10"/>
      <name val="Verdana"/>
      <family val="2"/>
    </font>
    <font>
      <b/>
      <u val="single"/>
      <sz val="8"/>
      <name val="Verdana"/>
      <family val="2"/>
    </font>
    <font>
      <b/>
      <u val="single"/>
      <sz val="11"/>
      <name val="Verdana"/>
      <family val="2"/>
    </font>
    <font>
      <sz val="12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4"/>
      <name val="Verdana"/>
      <family val="2"/>
    </font>
    <font>
      <u val="single"/>
      <sz val="7.5"/>
      <color indexed="12"/>
      <name val="Arial"/>
      <family val="2"/>
    </font>
    <font>
      <b/>
      <sz val="12"/>
      <color indexed="48"/>
      <name val="Lucida Console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16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Verdana"/>
      <family val="2"/>
    </font>
    <font>
      <b/>
      <u val="single"/>
      <sz val="16"/>
      <color indexed="12"/>
      <name val="Verdana"/>
      <family val="2"/>
    </font>
    <font>
      <b/>
      <i/>
      <sz val="22"/>
      <color indexed="12"/>
      <name val="Tahoma"/>
      <family val="2"/>
    </font>
    <font>
      <b/>
      <i/>
      <sz val="22"/>
      <color indexed="48"/>
      <name val="Tahoma"/>
      <family val="2"/>
    </font>
    <font>
      <b/>
      <sz val="12"/>
      <color indexed="48"/>
      <name val="Verdana"/>
      <family val="2"/>
    </font>
    <font>
      <b/>
      <sz val="14"/>
      <color indexed="62"/>
      <name val="Verdana"/>
      <family val="2"/>
    </font>
    <font>
      <sz val="8"/>
      <name val="Arial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b/>
      <sz val="14"/>
      <color indexed="12"/>
      <name val="Verdana"/>
      <family val="2"/>
    </font>
    <font>
      <b/>
      <sz val="14"/>
      <color indexed="48"/>
      <name val="Verdana"/>
      <family val="2"/>
    </font>
    <font>
      <sz val="11"/>
      <name val="Arial"/>
      <family val="2"/>
    </font>
    <font>
      <b/>
      <u val="single"/>
      <sz val="16"/>
      <color indexed="48"/>
      <name val="Verdana"/>
      <family val="2"/>
    </font>
    <font>
      <b/>
      <sz val="12"/>
      <color indexed="55"/>
      <name val="Lucida Console"/>
      <family val="3"/>
    </font>
    <font>
      <b/>
      <sz val="11"/>
      <name val="Verdana"/>
      <family val="2"/>
    </font>
    <font>
      <sz val="10"/>
      <name val="Verdana"/>
      <family val="2"/>
    </font>
    <font>
      <b/>
      <u val="single"/>
      <sz val="11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1"/>
      <color indexed="12"/>
      <name val="Verdana"/>
      <family val="2"/>
    </font>
    <font>
      <u val="single"/>
      <sz val="12"/>
      <name val="Verdana"/>
      <family val="2"/>
    </font>
    <font>
      <b/>
      <u val="single"/>
      <sz val="16"/>
      <color indexed="10"/>
      <name val="Verdana"/>
      <family val="2"/>
    </font>
    <font>
      <b/>
      <sz val="12"/>
      <color indexed="10"/>
      <name val="Lucida Console"/>
      <family val="3"/>
    </font>
    <font>
      <b/>
      <sz val="13"/>
      <color indexed="12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12"/>
      <color indexed="12"/>
      <name val="Verdana"/>
      <family val="2"/>
    </font>
    <font>
      <b/>
      <sz val="10"/>
      <name val="Arial"/>
      <family val="2"/>
    </font>
    <font>
      <sz val="12"/>
      <name val="Lucida Console"/>
      <family val="3"/>
    </font>
    <font>
      <sz val="14"/>
      <name val="Arial"/>
      <family val="2"/>
    </font>
    <font>
      <sz val="10"/>
      <color indexed="12"/>
      <name val="Arial"/>
      <family val="2"/>
    </font>
    <font>
      <u val="single"/>
      <sz val="16"/>
      <name val="Verdana"/>
      <family val="2"/>
    </font>
    <font>
      <b/>
      <u val="single"/>
      <sz val="10"/>
      <name val="Arial"/>
      <family val="2"/>
    </font>
    <font>
      <u val="single"/>
      <sz val="16"/>
      <color indexed="12"/>
      <name val="Verdana"/>
      <family val="2"/>
    </font>
    <font>
      <b/>
      <i/>
      <sz val="22"/>
      <name val="Tahoma"/>
      <family val="2"/>
    </font>
    <font>
      <b/>
      <u val="single"/>
      <sz val="11"/>
      <color indexed="23"/>
      <name val="Verdana"/>
      <family val="2"/>
    </font>
    <font>
      <b/>
      <u val="single"/>
      <sz val="16"/>
      <color indexed="23"/>
      <name val="Verdana"/>
      <family val="2"/>
    </font>
    <font>
      <b/>
      <sz val="12"/>
      <color indexed="23"/>
      <name val="Lucida Console"/>
      <family val="3"/>
    </font>
    <font>
      <b/>
      <i/>
      <sz val="14"/>
      <color indexed="12"/>
      <name val="Verdana"/>
      <family val="2"/>
    </font>
    <font>
      <b/>
      <i/>
      <sz val="16"/>
      <color indexed="12"/>
      <name val="Arial"/>
      <family val="2"/>
    </font>
    <font>
      <sz val="16"/>
      <name val="Arial"/>
      <family val="2"/>
    </font>
    <font>
      <b/>
      <u val="single"/>
      <sz val="16"/>
      <color indexed="53"/>
      <name val="Verdana"/>
      <family val="2"/>
    </font>
    <font>
      <sz val="11"/>
      <color indexed="23"/>
      <name val="Arial"/>
      <family val="2"/>
    </font>
    <font>
      <b/>
      <i/>
      <sz val="22"/>
      <color indexed="2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12"/>
      <name val="Lucida Console"/>
      <family val="3"/>
    </font>
    <font>
      <b/>
      <i/>
      <sz val="18"/>
      <color indexed="48"/>
      <name val="Tahoma"/>
      <family val="2"/>
    </font>
    <font>
      <b/>
      <sz val="12"/>
      <color indexed="62"/>
      <name val="Verdana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color indexed="62"/>
      <name val="Verdana"/>
      <family val="2"/>
    </font>
    <font>
      <b/>
      <sz val="11"/>
      <color indexed="62"/>
      <name val="Verdana"/>
      <family val="2"/>
    </font>
    <font>
      <u val="single"/>
      <sz val="10"/>
      <color indexed="36"/>
      <name val="Arial"/>
      <family val="2"/>
    </font>
    <font>
      <u val="single"/>
      <sz val="11"/>
      <name val="Arial"/>
      <family val="2"/>
    </font>
    <font>
      <b/>
      <sz val="12"/>
      <color indexed="10"/>
      <name val="Verdana"/>
      <family val="2"/>
    </font>
    <font>
      <sz val="11"/>
      <color indexed="12"/>
      <name val="Arial"/>
      <family val="2"/>
    </font>
    <font>
      <sz val="13"/>
      <color indexed="12"/>
      <name val="Verdana"/>
      <family val="2"/>
    </font>
    <font>
      <sz val="11"/>
      <color indexed="12"/>
      <name val="Verdana"/>
      <family val="2"/>
    </font>
    <font>
      <b/>
      <sz val="9"/>
      <color indexed="12"/>
      <name val="Verdana"/>
      <family val="2"/>
    </font>
    <font>
      <sz val="12"/>
      <color indexed="10"/>
      <name val="Lucida Console"/>
      <family val="3"/>
    </font>
    <font>
      <b/>
      <u val="single"/>
      <sz val="14"/>
      <color indexed="10"/>
      <name val="Verdana"/>
      <family val="2"/>
    </font>
    <font>
      <i/>
      <sz val="18"/>
      <color indexed="12"/>
      <name val="Comic Sans MS"/>
      <family val="4"/>
    </font>
    <font>
      <i/>
      <sz val="22"/>
      <name val="Comic Sans MS"/>
      <family val="4"/>
    </font>
    <font>
      <u val="single"/>
      <sz val="16"/>
      <color indexed="53"/>
      <name val="Verdana"/>
      <family val="2"/>
    </font>
    <font>
      <b/>
      <i/>
      <u val="single"/>
      <sz val="10"/>
      <name val="Arial"/>
      <family val="2"/>
    </font>
    <font>
      <b/>
      <u val="single"/>
      <sz val="16"/>
      <name val="Verdana"/>
      <family val="2"/>
    </font>
    <font>
      <b/>
      <u val="single"/>
      <sz val="12"/>
      <name val="Verdana"/>
      <family val="2"/>
    </font>
    <font>
      <sz val="14"/>
      <color indexed="12"/>
      <name val="Verdana"/>
      <family val="2"/>
    </font>
    <font>
      <sz val="10"/>
      <color indexed="62"/>
      <name val="Arial"/>
      <family val="2"/>
    </font>
    <font>
      <u val="single"/>
      <sz val="14"/>
      <color indexed="12"/>
      <name val="Verdana"/>
      <family val="2"/>
    </font>
    <font>
      <i/>
      <u val="single"/>
      <sz val="22"/>
      <color indexed="62"/>
      <name val="Tahoma"/>
      <family val="2"/>
    </font>
    <font>
      <b/>
      <i/>
      <u val="single"/>
      <sz val="24"/>
      <color indexed="62"/>
      <name val="Tahoma"/>
      <family val="2"/>
    </font>
    <font>
      <b/>
      <i/>
      <u val="single"/>
      <sz val="18"/>
      <color indexed="62"/>
      <name val="Tahoma"/>
      <family val="2"/>
    </font>
    <font>
      <i/>
      <u val="single"/>
      <sz val="18"/>
      <color indexed="62"/>
      <name val="Tahoma"/>
      <family val="2"/>
    </font>
    <font>
      <b/>
      <i/>
      <u val="single"/>
      <sz val="11"/>
      <name val="Arial"/>
      <family val="2"/>
    </font>
    <font>
      <b/>
      <sz val="11"/>
      <name val="Arial"/>
      <family val="2"/>
    </font>
    <font>
      <u val="single"/>
      <sz val="11"/>
      <color indexed="12"/>
      <name val="Verdana"/>
      <family val="2"/>
    </font>
    <font>
      <b/>
      <i/>
      <sz val="22"/>
      <color indexed="57"/>
      <name val="Tahoma"/>
      <family val="2"/>
    </font>
    <font>
      <i/>
      <sz val="10"/>
      <name val="Verdana"/>
      <family val="2"/>
    </font>
    <font>
      <b/>
      <sz val="24"/>
      <color indexed="12"/>
      <name val="Verdana"/>
      <family val="2"/>
    </font>
    <font>
      <b/>
      <i/>
      <sz val="16"/>
      <name val="Verdana"/>
      <family val="2"/>
    </font>
    <font>
      <sz val="16"/>
      <color indexed="10"/>
      <name val="Verdana"/>
      <family val="2"/>
    </font>
    <font>
      <u val="single"/>
      <sz val="10"/>
      <name val="Verdana"/>
      <family val="2"/>
    </font>
    <font>
      <b/>
      <u val="single"/>
      <sz val="9"/>
      <color indexed="18"/>
      <name val="Verdana"/>
      <family val="2"/>
    </font>
    <font>
      <b/>
      <u val="single"/>
      <sz val="9"/>
      <name val="Verdana"/>
      <family val="2"/>
    </font>
    <font>
      <b/>
      <sz val="10"/>
      <name val="Verdana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i/>
      <sz val="11"/>
      <color indexed="12"/>
      <name val="Verdana"/>
      <family val="2"/>
    </font>
    <font>
      <b/>
      <i/>
      <sz val="10"/>
      <color indexed="62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25" fillId="15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8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31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20" fillId="3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0" fillId="0" borderId="0">
      <alignment/>
      <protection/>
    </xf>
    <xf numFmtId="0" fontId="13" fillId="4" borderId="7" applyNumberFormat="0" applyFont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1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right" vertical="center"/>
    </xf>
    <xf numFmtId="1" fontId="3" fillId="0" borderId="0" xfId="0" applyNumberFormat="1" applyFont="1" applyAlignment="1">
      <alignment horizontal="centerContinuous" vertical="center"/>
    </xf>
    <xf numFmtId="1" fontId="3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right" vertical="center"/>
    </xf>
    <xf numFmtId="21" fontId="8" fillId="0" borderId="0" xfId="0" applyNumberFormat="1" applyFont="1" applyAlignment="1">
      <alignment horizontal="center"/>
    </xf>
    <xf numFmtId="189" fontId="8" fillId="0" borderId="0" xfId="0" applyNumberFormat="1" applyFont="1" applyAlignment="1" applyProtection="1">
      <alignment horizontal="center"/>
      <protection/>
    </xf>
    <xf numFmtId="47" fontId="8" fillId="0" borderId="0" xfId="0" applyNumberFormat="1" applyFont="1" applyAlignment="1" applyProtection="1">
      <alignment horizontal="centerContinuous"/>
      <protection/>
    </xf>
    <xf numFmtId="0" fontId="8" fillId="0" borderId="0" xfId="0" applyFont="1" applyAlignment="1">
      <alignment/>
    </xf>
    <xf numFmtId="0" fontId="12" fillId="0" borderId="0" xfId="0" applyFont="1" applyFill="1" applyAlignment="1">
      <alignment horizontal="center" vertical="center"/>
    </xf>
    <xf numFmtId="193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21" fontId="8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Alignment="1" quotePrefix="1">
      <alignment/>
    </xf>
    <xf numFmtId="0" fontId="32" fillId="0" borderId="0" xfId="0" applyFont="1" applyBorder="1" applyAlignment="1" applyProtection="1">
      <alignment horizontal="center"/>
      <protection hidden="1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Alignment="1">
      <alignment horizontal="right"/>
    </xf>
    <xf numFmtId="190" fontId="33" fillId="0" borderId="0" xfId="0" applyNumberFormat="1" applyFont="1" applyAlignment="1">
      <alignment horizontal="center"/>
    </xf>
    <xf numFmtId="0" fontId="36" fillId="0" borderId="0" xfId="0" applyFont="1" applyAlignment="1">
      <alignment/>
    </xf>
    <xf numFmtId="47" fontId="37" fillId="0" borderId="0" xfId="0" applyNumberFormat="1" applyFont="1" applyAlignment="1" applyProtection="1">
      <alignment horizontal="centerContinuous"/>
      <protection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189" fontId="6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39" fillId="0" borderId="0" xfId="0" applyFont="1" applyAlignment="1">
      <alignment horizontal="right"/>
    </xf>
    <xf numFmtId="21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1" fontId="41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190" fontId="44" fillId="0" borderId="0" xfId="0" applyNumberFormat="1" applyFont="1" applyAlignment="1">
      <alignment horizontal="center"/>
    </xf>
    <xf numFmtId="1" fontId="42" fillId="0" borderId="0" xfId="0" applyNumberFormat="1" applyFont="1" applyAlignment="1">
      <alignment horizontal="center" vertical="center"/>
    </xf>
    <xf numFmtId="0" fontId="12" fillId="0" borderId="0" xfId="0" applyFont="1" applyFill="1" applyAlignment="1" quotePrefix="1">
      <alignment vertical="center"/>
    </xf>
    <xf numFmtId="0" fontId="46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1" fontId="10" fillId="0" borderId="0" xfId="0" applyNumberFormat="1" applyFont="1" applyAlignment="1">
      <alignment horizontal="left" vertical="center"/>
    </xf>
    <xf numFmtId="189" fontId="8" fillId="0" borderId="0" xfId="0" applyNumberFormat="1" applyFont="1" applyAlignment="1" applyProtection="1">
      <alignment horizontal="center" vertical="center"/>
      <protection/>
    </xf>
    <xf numFmtId="47" fontId="8" fillId="0" borderId="0" xfId="0" applyNumberFormat="1" applyFont="1" applyAlignment="1" applyProtection="1">
      <alignment horizontal="centerContinuous" vertical="center"/>
      <protection/>
    </xf>
    <xf numFmtId="0" fontId="45" fillId="0" borderId="0" xfId="0" applyFont="1" applyFill="1" applyAlignment="1" quotePrefix="1">
      <alignment vertical="center"/>
    </xf>
    <xf numFmtId="0" fontId="33" fillId="0" borderId="0" xfId="0" applyFont="1" applyAlignment="1">
      <alignment horizontal="left"/>
    </xf>
    <xf numFmtId="191" fontId="1" fillId="0" borderId="0" xfId="0" applyNumberFormat="1" applyFont="1" applyAlignment="1">
      <alignment horizontal="center"/>
    </xf>
    <xf numFmtId="191" fontId="0" fillId="0" borderId="0" xfId="0" applyNumberFormat="1" applyAlignment="1">
      <alignment/>
    </xf>
    <xf numFmtId="0" fontId="48" fillId="0" borderId="0" xfId="0" applyFont="1" applyAlignment="1">
      <alignment horizontal="center"/>
    </xf>
    <xf numFmtId="1" fontId="48" fillId="0" borderId="0" xfId="0" applyNumberFormat="1" applyFont="1" applyAlignment="1">
      <alignment horizontal="right"/>
    </xf>
    <xf numFmtId="1" fontId="48" fillId="0" borderId="0" xfId="0" applyNumberFormat="1" applyFont="1" applyAlignment="1">
      <alignment/>
    </xf>
    <xf numFmtId="1" fontId="49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21" fontId="5" fillId="0" borderId="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/>
    </xf>
    <xf numFmtId="190" fontId="5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right"/>
    </xf>
    <xf numFmtId="1" fontId="54" fillId="0" borderId="0" xfId="0" applyNumberFormat="1" applyFont="1" applyAlignment="1">
      <alignment horizontal="center" vertical="center"/>
    </xf>
    <xf numFmtId="21" fontId="6" fillId="0" borderId="0" xfId="0" applyNumberFormat="1" applyFont="1" applyAlignment="1">
      <alignment horizontal="center"/>
    </xf>
    <xf numFmtId="47" fontId="55" fillId="0" borderId="0" xfId="0" applyNumberFormat="1" applyFont="1" applyBorder="1" applyAlignment="1">
      <alignment horizontal="center" vertical="center"/>
    </xf>
    <xf numFmtId="190" fontId="56" fillId="0" borderId="0" xfId="0" applyNumberFormat="1" applyFont="1" applyAlignment="1">
      <alignment horizontal="center" vertical="center"/>
    </xf>
    <xf numFmtId="190" fontId="47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21" fontId="55" fillId="0" borderId="0" xfId="0" applyNumberFormat="1" applyFont="1" applyBorder="1" applyAlignment="1">
      <alignment horizontal="center" vertical="center"/>
    </xf>
    <xf numFmtId="0" fontId="59" fillId="0" borderId="0" xfId="0" applyNumberFormat="1" applyFont="1" applyFill="1" applyAlignment="1" quotePrefix="1">
      <alignment horizontal="center" vertical="center"/>
    </xf>
    <xf numFmtId="1" fontId="6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62" fillId="0" borderId="0" xfId="0" applyFont="1" applyAlignment="1">
      <alignment horizontal="right"/>
    </xf>
    <xf numFmtId="1" fontId="63" fillId="0" borderId="0" xfId="0" applyNumberFormat="1" applyFont="1" applyAlignment="1">
      <alignment horizontal="right"/>
    </xf>
    <xf numFmtId="1" fontId="58" fillId="0" borderId="0" xfId="0" applyNumberFormat="1" applyFont="1" applyAlignment="1">
      <alignment/>
    </xf>
    <xf numFmtId="188" fontId="52" fillId="0" borderId="0" xfId="0" applyNumberFormat="1" applyFont="1" applyAlignment="1">
      <alignment horizontal="center"/>
    </xf>
    <xf numFmtId="0" fontId="39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left"/>
      <protection/>
    </xf>
    <xf numFmtId="1" fontId="0" fillId="0" borderId="0" xfId="0" applyNumberFormat="1" applyFont="1" applyAlignment="1">
      <alignment/>
    </xf>
    <xf numFmtId="188" fontId="62" fillId="0" borderId="0" xfId="0" applyNumberFormat="1" applyFont="1" applyAlignment="1">
      <alignment horizontal="center"/>
    </xf>
    <xf numFmtId="0" fontId="64" fillId="0" borderId="0" xfId="0" applyFont="1" applyAlignment="1">
      <alignment horizontal="left"/>
    </xf>
    <xf numFmtId="0" fontId="66" fillId="0" borderId="10" xfId="0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centerContinuous" vertical="center"/>
    </xf>
    <xf numFmtId="1" fontId="3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6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7" fillId="0" borderId="0" xfId="0" applyFont="1" applyBorder="1" applyAlignment="1">
      <alignment horizontal="right"/>
    </xf>
    <xf numFmtId="190" fontId="67" fillId="0" borderId="0" xfId="0" applyNumberFormat="1" applyFont="1" applyBorder="1" applyAlignment="1">
      <alignment horizontal="center"/>
    </xf>
    <xf numFmtId="0" fontId="67" fillId="0" borderId="11" xfId="0" applyFont="1" applyBorder="1" applyAlignment="1">
      <alignment horizontal="left"/>
    </xf>
    <xf numFmtId="0" fontId="68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" fontId="6" fillId="0" borderId="0" xfId="0" applyNumberFormat="1" applyFont="1" applyBorder="1" applyAlignment="1">
      <alignment horizontal="right" vertical="center"/>
    </xf>
    <xf numFmtId="47" fontId="41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21" fontId="8" fillId="0" borderId="0" xfId="0" applyNumberFormat="1" applyFont="1" applyBorder="1" applyAlignment="1">
      <alignment horizontal="center"/>
    </xf>
    <xf numFmtId="47" fontId="8" fillId="0" borderId="0" xfId="0" applyNumberFormat="1" applyFont="1" applyBorder="1" applyAlignment="1" applyProtection="1">
      <alignment horizontal="center"/>
      <protection/>
    </xf>
    <xf numFmtId="189" fontId="6" fillId="0" borderId="0" xfId="0" applyNumberFormat="1" applyFont="1" applyBorder="1" applyAlignment="1" applyProtection="1">
      <alignment horizontal="center"/>
      <protection/>
    </xf>
    <xf numFmtId="47" fontId="69" fillId="0" borderId="11" xfId="0" applyNumberFormat="1" applyFont="1" applyBorder="1" applyAlignment="1" applyProtection="1">
      <alignment horizontal="centerContinuous"/>
      <protection/>
    </xf>
    <xf numFmtId="0" fontId="70" fillId="0" borderId="0" xfId="0" applyFont="1" applyAlignment="1">
      <alignment/>
    </xf>
    <xf numFmtId="0" fontId="70" fillId="0" borderId="0" xfId="0" applyFont="1" applyAlignment="1" applyProtection="1">
      <alignment/>
      <protection/>
    </xf>
    <xf numFmtId="0" fontId="71" fillId="0" borderId="0" xfId="0" applyFont="1" applyAlignment="1">
      <alignment/>
    </xf>
    <xf numFmtId="0" fontId="71" fillId="0" borderId="0" xfId="0" applyFont="1" applyAlignment="1" applyProtection="1">
      <alignment/>
      <protection/>
    </xf>
    <xf numFmtId="47" fontId="8" fillId="0" borderId="11" xfId="0" applyNumberFormat="1" applyFont="1" applyBorder="1" applyAlignment="1" applyProtection="1">
      <alignment horizontal="centerContinuous"/>
      <protection/>
    </xf>
    <xf numFmtId="189" fontId="8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Fill="1" applyBorder="1" applyAlignment="1" quotePrefix="1">
      <alignment horizontal="right" vertical="center"/>
    </xf>
    <xf numFmtId="0" fontId="72" fillId="0" borderId="11" xfId="0" applyFont="1" applyBorder="1" applyAlignment="1">
      <alignment horizontal="left"/>
    </xf>
    <xf numFmtId="1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193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center"/>
    </xf>
    <xf numFmtId="0" fontId="73" fillId="0" borderId="0" xfId="0" applyFont="1" applyAlignment="1">
      <alignment horizontal="right"/>
    </xf>
    <xf numFmtId="0" fontId="0" fillId="0" borderId="0" xfId="0" applyBorder="1" applyAlignment="1">
      <alignment horizontal="centerContinuous"/>
    </xf>
    <xf numFmtId="0" fontId="6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190" fontId="67" fillId="0" borderId="11" xfId="0" applyNumberFormat="1" applyFont="1" applyBorder="1" applyAlignment="1">
      <alignment horizontal="center"/>
    </xf>
    <xf numFmtId="189" fontId="6" fillId="0" borderId="11" xfId="0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7" fillId="0" borderId="0" xfId="0" applyFont="1" applyFill="1" applyBorder="1" applyAlignment="1" quotePrefix="1">
      <alignment horizontal="center" vertical="center"/>
    </xf>
    <xf numFmtId="0" fontId="12" fillId="0" borderId="0" xfId="0" applyFont="1" applyFill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21" fontId="39" fillId="0" borderId="0" xfId="0" applyNumberFormat="1" applyFont="1" applyAlignment="1">
      <alignment horizontal="center"/>
    </xf>
    <xf numFmtId="47" fontId="79" fillId="0" borderId="0" xfId="0" applyNumberFormat="1" applyFont="1" applyAlignment="1" applyProtection="1">
      <alignment horizontal="centerContinuous"/>
      <protection/>
    </xf>
    <xf numFmtId="189" fontId="47" fillId="0" borderId="0" xfId="0" applyNumberFormat="1" applyFont="1" applyAlignment="1" applyProtection="1">
      <alignment horizontal="left"/>
      <protection/>
    </xf>
    <xf numFmtId="0" fontId="39" fillId="0" borderId="0" xfId="0" applyFont="1" applyAlignment="1" quotePrefix="1">
      <alignment horizont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47" fontId="79" fillId="0" borderId="0" xfId="0" applyNumberFormat="1" applyFont="1" applyAlignment="1" applyProtection="1">
      <alignment horizontal="left"/>
      <protection/>
    </xf>
    <xf numFmtId="0" fontId="39" fillId="0" borderId="0" xfId="0" applyFont="1" applyAlignment="1">
      <alignment horizontal="right" vertical="center"/>
    </xf>
    <xf numFmtId="0" fontId="47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47" fontId="79" fillId="0" borderId="0" xfId="0" applyNumberFormat="1" applyFont="1" applyAlignment="1" applyProtection="1">
      <alignment horizontal="left" vertical="center"/>
      <protection/>
    </xf>
    <xf numFmtId="21" fontId="39" fillId="0" borderId="0" xfId="0" applyNumberFormat="1" applyFont="1" applyAlignment="1">
      <alignment horizontal="center" vertical="center"/>
    </xf>
    <xf numFmtId="47" fontId="79" fillId="0" borderId="0" xfId="0" applyNumberFormat="1" applyFont="1" applyAlignment="1" applyProtection="1">
      <alignment horizontal="centerContinuous" vertical="center"/>
      <protection/>
    </xf>
    <xf numFmtId="189" fontId="47" fillId="0" borderId="0" xfId="0" applyNumberFormat="1" applyFont="1" applyAlignment="1" applyProtection="1">
      <alignment horizontal="left" vertical="center"/>
      <protection/>
    </xf>
    <xf numFmtId="0" fontId="80" fillId="0" borderId="0" xfId="0" applyFont="1" applyAlignment="1">
      <alignment horizontal="right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81" fillId="0" borderId="0" xfId="0" applyFont="1" applyAlignment="1">
      <alignment/>
    </xf>
    <xf numFmtId="0" fontId="44" fillId="0" borderId="0" xfId="0" applyFont="1" applyAlignment="1">
      <alignment horizontal="left"/>
    </xf>
    <xf numFmtId="15" fontId="1" fillId="0" borderId="0" xfId="0" applyNumberFormat="1" applyFont="1" applyBorder="1" applyAlignment="1">
      <alignment horizontal="center"/>
    </xf>
    <xf numFmtId="190" fontId="82" fillId="0" borderId="0" xfId="0" applyNumberFormat="1" applyFont="1" applyAlignment="1" applyProtection="1">
      <alignment horizontal="centerContinuous" vertical="center"/>
      <protection/>
    </xf>
    <xf numFmtId="190" fontId="83" fillId="0" borderId="0" xfId="0" applyNumberFormat="1" applyFont="1" applyAlignment="1" applyProtection="1">
      <alignment horizontal="centerContinuous" vertical="center"/>
      <protection/>
    </xf>
    <xf numFmtId="47" fontId="69" fillId="0" borderId="11" xfId="0" applyNumberFormat="1" applyFont="1" applyBorder="1" applyAlignment="1" applyProtection="1">
      <alignment horizontal="center"/>
      <protection/>
    </xf>
    <xf numFmtId="192" fontId="8" fillId="0" borderId="0" xfId="0" applyNumberFormat="1" applyFont="1" applyBorder="1" applyAlignment="1">
      <alignment horizontal="center"/>
    </xf>
    <xf numFmtId="190" fontId="67" fillId="0" borderId="0" xfId="0" applyNumberFormat="1" applyFont="1" applyBorder="1" applyAlignment="1">
      <alignment horizontal="right"/>
    </xf>
    <xf numFmtId="189" fontId="47" fillId="0" borderId="0" xfId="0" applyNumberFormat="1" applyFont="1" applyBorder="1" applyAlignment="1" applyProtection="1">
      <alignment horizontal="center"/>
      <protection/>
    </xf>
    <xf numFmtId="0" fontId="85" fillId="0" borderId="0" xfId="0" applyFont="1" applyAlignment="1">
      <alignment horizontal="right"/>
    </xf>
    <xf numFmtId="1" fontId="86" fillId="0" borderId="0" xfId="0" applyNumberFormat="1" applyFont="1" applyAlignment="1">
      <alignment horizontal="right" vertical="center"/>
    </xf>
    <xf numFmtId="191" fontId="74" fillId="0" borderId="0" xfId="0" applyNumberFormat="1" applyFont="1" applyAlignment="1">
      <alignment horizontal="center"/>
    </xf>
    <xf numFmtId="0" fontId="61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1" fontId="88" fillId="0" borderId="0" xfId="0" applyNumberFormat="1" applyFont="1" applyAlignment="1">
      <alignment horizontal="center" vertical="center"/>
    </xf>
    <xf numFmtId="0" fontId="53" fillId="0" borderId="0" xfId="0" applyFont="1" applyFill="1" applyAlignment="1">
      <alignment vertical="center"/>
    </xf>
    <xf numFmtId="189" fontId="47" fillId="0" borderId="0" xfId="0" applyNumberFormat="1" applyFont="1" applyAlignment="1" applyProtection="1">
      <alignment horizontal="center"/>
      <protection/>
    </xf>
    <xf numFmtId="189" fontId="47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188" fontId="92" fillId="0" borderId="0" xfId="0" applyNumberFormat="1" applyFont="1" applyAlignment="1">
      <alignment horizontal="center"/>
    </xf>
    <xf numFmtId="190" fontId="92" fillId="0" borderId="0" xfId="0" applyNumberFormat="1" applyFont="1" applyAlignment="1">
      <alignment horizontal="center"/>
    </xf>
    <xf numFmtId="191" fontId="0" fillId="0" borderId="0" xfId="0" applyNumberFormat="1" applyAlignment="1">
      <alignment/>
    </xf>
    <xf numFmtId="17" fontId="59" fillId="0" borderId="0" xfId="0" applyNumberFormat="1" applyFont="1" applyFill="1" applyAlignment="1" quotePrefix="1">
      <alignment horizontal="center"/>
    </xf>
    <xf numFmtId="0" fontId="7" fillId="0" borderId="0" xfId="0" applyFont="1" applyFill="1" applyAlignment="1">
      <alignment horizontal="right"/>
    </xf>
    <xf numFmtId="1" fontId="6" fillId="0" borderId="0" xfId="0" applyNumberFormat="1" applyFont="1" applyAlignment="1">
      <alignment horizontal="right"/>
    </xf>
    <xf numFmtId="1" fontId="54" fillId="0" borderId="0" xfId="0" applyNumberFormat="1" applyFont="1" applyAlignment="1">
      <alignment horizontal="center"/>
    </xf>
    <xf numFmtId="0" fontId="9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0" fillId="0" borderId="0" xfId="0" applyAlignment="1">
      <alignment/>
    </xf>
    <xf numFmtId="1" fontId="48" fillId="0" borderId="0" xfId="0" applyNumberFormat="1" applyFont="1" applyAlignment="1">
      <alignment/>
    </xf>
    <xf numFmtId="0" fontId="48" fillId="0" borderId="0" xfId="0" applyFont="1" applyAlignment="1">
      <alignment/>
    </xf>
    <xf numFmtId="21" fontId="5" fillId="0" borderId="0" xfId="0" applyNumberFormat="1" applyFont="1" applyBorder="1" applyAlignment="1">
      <alignment horizontal="center"/>
    </xf>
    <xf numFmtId="190" fontId="5" fillId="0" borderId="0" xfId="0" applyNumberFormat="1" applyFont="1" applyAlignment="1">
      <alignment horizontal="center"/>
    </xf>
    <xf numFmtId="190" fontId="5" fillId="0" borderId="0" xfId="0" applyNumberFormat="1" applyFont="1" applyAlignment="1">
      <alignment horizontal="left"/>
    </xf>
    <xf numFmtId="0" fontId="77" fillId="0" borderId="0" xfId="0" applyNumberFormat="1" applyFont="1" applyFill="1" applyAlignment="1" quotePrefix="1">
      <alignment horizontal="center"/>
    </xf>
    <xf numFmtId="47" fontId="55" fillId="0" borderId="0" xfId="0" applyNumberFormat="1" applyFont="1" applyBorder="1" applyAlignment="1">
      <alignment horizontal="center"/>
    </xf>
    <xf numFmtId="190" fontId="56" fillId="0" borderId="0" xfId="0" applyNumberFormat="1" applyFont="1" applyAlignment="1">
      <alignment horizontal="center"/>
    </xf>
    <xf numFmtId="190" fontId="47" fillId="0" borderId="0" xfId="0" applyNumberFormat="1" applyFont="1" applyAlignment="1">
      <alignment horizontal="center"/>
    </xf>
    <xf numFmtId="0" fontId="59" fillId="0" borderId="0" xfId="0" applyNumberFormat="1" applyFont="1" applyFill="1" applyAlignment="1" quotePrefix="1">
      <alignment horizontal="center"/>
    </xf>
    <xf numFmtId="1" fontId="57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21" fontId="55" fillId="0" borderId="0" xfId="0" applyNumberFormat="1" applyFont="1" applyBorder="1" applyAlignment="1">
      <alignment horizontal="center"/>
    </xf>
    <xf numFmtId="0" fontId="77" fillId="0" borderId="0" xfId="0" applyNumberFormat="1" applyFont="1" applyFill="1" applyAlignment="1">
      <alignment horizontal="center"/>
    </xf>
    <xf numFmtId="0" fontId="59" fillId="0" borderId="0" xfId="0" applyNumberFormat="1" applyFont="1" applyFill="1" applyAlignment="1">
      <alignment horizontal="center"/>
    </xf>
    <xf numFmtId="1" fontId="58" fillId="0" borderId="0" xfId="0" applyNumberFormat="1" applyFont="1" applyAlignment="1">
      <alignment/>
    </xf>
    <xf numFmtId="0" fontId="53" fillId="0" borderId="0" xfId="0" applyNumberFormat="1" applyFont="1" applyFill="1" applyAlignment="1" quotePrefix="1">
      <alignment horizontal="center"/>
    </xf>
    <xf numFmtId="1" fontId="55" fillId="0" borderId="0" xfId="0" applyNumberFormat="1" applyFont="1" applyAlignment="1">
      <alignment horizontal="right"/>
    </xf>
    <xf numFmtId="1" fontId="90" fillId="0" borderId="0" xfId="0" applyNumberFormat="1" applyFont="1" applyAlignment="1">
      <alignment horizontal="left"/>
    </xf>
    <xf numFmtId="0" fontId="91" fillId="0" borderId="0" xfId="0" applyNumberFormat="1" applyFont="1" applyFill="1" applyAlignment="1" quotePrefix="1">
      <alignment horizontal="center"/>
    </xf>
    <xf numFmtId="0" fontId="39" fillId="0" borderId="0" xfId="0" applyFont="1" applyBorder="1" applyAlignment="1" applyProtection="1">
      <alignment horizontal="left"/>
      <protection/>
    </xf>
    <xf numFmtId="0" fontId="7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188" fontId="95" fillId="0" borderId="0" xfId="0" applyNumberFormat="1" applyFont="1" applyAlignment="1">
      <alignment horizontal="center"/>
    </xf>
    <xf numFmtId="1" fontId="96" fillId="0" borderId="0" xfId="0" applyNumberFormat="1" applyFont="1" applyAlignment="1">
      <alignment horizontal="center"/>
    </xf>
    <xf numFmtId="0" fontId="48" fillId="0" borderId="0" xfId="0" applyFont="1" applyAlignment="1">
      <alignment horizontal="right"/>
    </xf>
    <xf numFmtId="0" fontId="58" fillId="0" borderId="0" xfId="0" applyFont="1" applyAlignment="1">
      <alignment/>
    </xf>
    <xf numFmtId="0" fontId="97" fillId="0" borderId="0" xfId="0" applyFont="1" applyAlignment="1">
      <alignment horizontal="center"/>
    </xf>
    <xf numFmtId="188" fontId="98" fillId="0" borderId="0" xfId="0" applyNumberFormat="1" applyFont="1" applyAlignment="1">
      <alignment horizontal="center"/>
    </xf>
    <xf numFmtId="3" fontId="59" fillId="0" borderId="0" xfId="0" applyNumberFormat="1" applyFont="1" applyFill="1" applyAlignment="1">
      <alignment horizontal="center" vertical="center"/>
    </xf>
    <xf numFmtId="1" fontId="99" fillId="0" borderId="0" xfId="0" applyNumberFormat="1" applyFont="1" applyAlignment="1">
      <alignment horizontal="left" vertical="center"/>
    </xf>
    <xf numFmtId="189" fontId="6" fillId="0" borderId="0" xfId="0" applyNumberFormat="1" applyFont="1" applyAlignment="1" applyProtection="1">
      <alignment horizontal="center" vertical="center"/>
      <protection/>
    </xf>
    <xf numFmtId="0" fontId="99" fillId="0" borderId="0" xfId="0" applyFont="1" applyAlignment="1">
      <alignment vertical="center"/>
    </xf>
    <xf numFmtId="47" fontId="99" fillId="0" borderId="0" xfId="0" applyNumberFormat="1" applyFont="1" applyAlignment="1" applyProtection="1">
      <alignment horizontal="centerContinuous" vertical="center"/>
      <protection/>
    </xf>
    <xf numFmtId="0" fontId="59" fillId="0" borderId="0" xfId="0" applyFont="1" applyFill="1" applyAlignment="1">
      <alignment horizontal="left" vertical="center"/>
    </xf>
    <xf numFmtId="19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centerContinuous"/>
    </xf>
    <xf numFmtId="190" fontId="95" fillId="0" borderId="0" xfId="0" applyNumberFormat="1" applyFont="1" applyAlignment="1">
      <alignment horizontal="center"/>
    </xf>
    <xf numFmtId="0" fontId="59" fillId="0" borderId="0" xfId="0" applyFont="1" applyFill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Continuous"/>
    </xf>
    <xf numFmtId="0" fontId="59" fillId="0" borderId="0" xfId="0" applyFont="1" applyFill="1" applyAlignment="1">
      <alignment horizontal="right" vertical="center"/>
    </xf>
    <xf numFmtId="0" fontId="100" fillId="0" borderId="0" xfId="0" applyFont="1" applyAlignment="1">
      <alignment/>
    </xf>
    <xf numFmtId="1" fontId="101" fillId="0" borderId="0" xfId="0" applyNumberFormat="1" applyFont="1" applyAlignment="1">
      <alignment horizontal="left" vertical="center"/>
    </xf>
    <xf numFmtId="1" fontId="55" fillId="0" borderId="0" xfId="0" applyNumberFormat="1" applyFont="1" applyAlignment="1">
      <alignment horizontal="center" vertical="center"/>
    </xf>
    <xf numFmtId="1" fontId="106" fillId="0" borderId="0" xfId="0" applyNumberFormat="1" applyFont="1" applyAlignment="1">
      <alignment horizontal="center"/>
    </xf>
    <xf numFmtId="0" fontId="107" fillId="0" borderId="0" xfId="0" applyFont="1" applyAlignment="1">
      <alignment/>
    </xf>
    <xf numFmtId="0" fontId="5" fillId="0" borderId="0" xfId="0" applyFont="1" applyAlignment="1">
      <alignment horizontal="center"/>
    </xf>
    <xf numFmtId="188" fontId="5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1" fontId="108" fillId="0" borderId="0" xfId="0" applyNumberFormat="1" applyFont="1" applyAlignment="1">
      <alignment horizontal="left" vertical="center"/>
    </xf>
    <xf numFmtId="0" fontId="43" fillId="0" borderId="0" xfId="0" applyFont="1" applyAlignment="1">
      <alignment/>
    </xf>
    <xf numFmtId="0" fontId="7" fillId="0" borderId="0" xfId="0" applyFont="1" applyFill="1" applyBorder="1" applyAlignment="1" quotePrefix="1">
      <alignment vertical="center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6" fillId="0" borderId="11" xfId="0" applyNumberFormat="1" applyFont="1" applyBorder="1" applyAlignment="1">
      <alignment horizontal="left" vertical="center"/>
    </xf>
    <xf numFmtId="0" fontId="71" fillId="0" borderId="11" xfId="0" applyFont="1" applyBorder="1" applyAlignment="1">
      <alignment horizontal="left"/>
    </xf>
    <xf numFmtId="0" fontId="71" fillId="0" borderId="11" xfId="0" applyFont="1" applyBorder="1" applyAlignment="1">
      <alignment/>
    </xf>
    <xf numFmtId="0" fontId="7" fillId="0" borderId="10" xfId="0" applyFont="1" applyFill="1" applyBorder="1" applyAlignment="1" quotePrefix="1">
      <alignment vertical="center"/>
    </xf>
    <xf numFmtId="0" fontId="9" fillId="0" borderId="12" xfId="0" applyFont="1" applyBorder="1" applyAlignment="1" applyProtection="1">
      <alignment/>
      <protection/>
    </xf>
    <xf numFmtId="21" fontId="8" fillId="0" borderId="12" xfId="0" applyNumberFormat="1" applyFont="1" applyBorder="1" applyAlignment="1">
      <alignment horizontal="center"/>
    </xf>
    <xf numFmtId="47" fontId="8" fillId="0" borderId="12" xfId="0" applyNumberFormat="1" applyFont="1" applyBorder="1" applyAlignment="1" applyProtection="1">
      <alignment horizontal="center"/>
      <protection/>
    </xf>
    <xf numFmtId="0" fontId="71" fillId="0" borderId="13" xfId="0" applyFont="1" applyBorder="1" applyAlignment="1">
      <alignment/>
    </xf>
    <xf numFmtId="189" fontId="6" fillId="0" borderId="12" xfId="0" applyNumberFormat="1" applyFont="1" applyBorder="1" applyAlignment="1" applyProtection="1">
      <alignment horizontal="center"/>
      <protection/>
    </xf>
    <xf numFmtId="0" fontId="73" fillId="0" borderId="0" xfId="0" applyFont="1" applyAlignment="1">
      <alignment horizontal="left"/>
    </xf>
    <xf numFmtId="188" fontId="67" fillId="0" borderId="0" xfId="0" applyNumberFormat="1" applyFont="1" applyBorder="1" applyAlignment="1">
      <alignment horizontal="center"/>
    </xf>
    <xf numFmtId="0" fontId="110" fillId="0" borderId="0" xfId="0" applyFont="1" applyAlignment="1">
      <alignment/>
    </xf>
    <xf numFmtId="0" fontId="4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7" fillId="0" borderId="0" xfId="0" applyFont="1" applyAlignment="1">
      <alignment/>
    </xf>
    <xf numFmtId="0" fontId="114" fillId="0" borderId="0" xfId="0" applyFont="1" applyFill="1" applyAlignment="1">
      <alignment horizontal="right"/>
    </xf>
    <xf numFmtId="0" fontId="115" fillId="0" borderId="0" xfId="0" applyFont="1" applyAlignment="1">
      <alignment horizontal="center"/>
    </xf>
    <xf numFmtId="0" fontId="116" fillId="0" borderId="0" xfId="0" applyFont="1" applyAlignment="1">
      <alignment horizontal="right"/>
    </xf>
    <xf numFmtId="0" fontId="116" fillId="0" borderId="0" xfId="0" applyFont="1" applyAlignment="1">
      <alignment/>
    </xf>
    <xf numFmtId="0" fontId="116" fillId="0" borderId="0" xfId="0" applyFont="1" applyFill="1" applyAlignment="1">
      <alignment horizontal="center"/>
    </xf>
    <xf numFmtId="0" fontId="116" fillId="0" borderId="0" xfId="0" applyFont="1" applyAlignment="1">
      <alignment horizontal="center"/>
    </xf>
    <xf numFmtId="0" fontId="56" fillId="0" borderId="0" xfId="0" applyFont="1" applyFill="1" applyAlignment="1">
      <alignment/>
    </xf>
    <xf numFmtId="0" fontId="90" fillId="0" borderId="0" xfId="0" applyFont="1" applyAlignment="1">
      <alignment horizontal="center"/>
    </xf>
    <xf numFmtId="47" fontId="118" fillId="0" borderId="0" xfId="0" applyNumberFormat="1" applyFont="1" applyFill="1" applyBorder="1" applyAlignment="1">
      <alignment horizontal="center"/>
    </xf>
    <xf numFmtId="190" fontId="7" fillId="0" borderId="0" xfId="0" applyNumberFormat="1" applyFont="1" applyAlignment="1">
      <alignment horizontal="center"/>
    </xf>
    <xf numFmtId="0" fontId="119" fillId="0" borderId="0" xfId="0" applyFont="1" applyAlignment="1">
      <alignment horizontal="center"/>
    </xf>
    <xf numFmtId="197" fontId="7" fillId="0" borderId="0" xfId="0" applyNumberFormat="1" applyFont="1" applyAlignment="1">
      <alignment horizontal="center"/>
    </xf>
    <xf numFmtId="47" fontId="7" fillId="0" borderId="0" xfId="0" applyNumberFormat="1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190" fontId="113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0" fontId="89" fillId="0" borderId="0" xfId="0" applyFont="1" applyAlignment="1">
      <alignment horizontal="center"/>
    </xf>
    <xf numFmtId="0" fontId="0" fillId="0" borderId="0" xfId="0" applyFont="1" applyAlignment="1">
      <alignment/>
    </xf>
    <xf numFmtId="192" fontId="117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left"/>
    </xf>
    <xf numFmtId="0" fontId="120" fillId="0" borderId="0" xfId="0" applyFont="1" applyAlignment="1">
      <alignment horizontal="center"/>
    </xf>
    <xf numFmtId="191" fontId="112" fillId="0" borderId="0" xfId="0" applyNumberFormat="1" applyFont="1" applyAlignment="1">
      <alignment horizontal="center"/>
    </xf>
    <xf numFmtId="191" fontId="112" fillId="0" borderId="0" xfId="0" applyNumberFormat="1" applyFont="1" applyAlignment="1">
      <alignment horizontal="center"/>
    </xf>
    <xf numFmtId="0" fontId="121" fillId="0" borderId="0" xfId="0" applyFont="1" applyAlignment="1">
      <alignment horizontal="center"/>
    </xf>
    <xf numFmtId="0" fontId="7" fillId="0" borderId="15" xfId="0" applyFont="1" applyFill="1" applyBorder="1" applyAlignment="1">
      <alignment horizontal="left" vertical="center"/>
    </xf>
    <xf numFmtId="0" fontId="7" fillId="0" borderId="12" xfId="0" applyFont="1" applyFill="1" applyBorder="1" applyAlignment="1" quotePrefix="1">
      <alignment horizontal="left" vertical="center"/>
    </xf>
    <xf numFmtId="0" fontId="67" fillId="0" borderId="1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5" fillId="0" borderId="17" xfId="0" applyFont="1" applyBorder="1" applyAlignment="1">
      <alignment horizontal="center"/>
    </xf>
    <xf numFmtId="191" fontId="35" fillId="0" borderId="10" xfId="0" applyNumberFormat="1" applyFont="1" applyBorder="1" applyAlignment="1">
      <alignment horizontal="center"/>
    </xf>
    <xf numFmtId="191" fontId="35" fillId="0" borderId="0" xfId="0" applyNumberFormat="1" applyFont="1" applyBorder="1" applyAlignment="1">
      <alignment horizontal="center"/>
    </xf>
    <xf numFmtId="0" fontId="7" fillId="0" borderId="15" xfId="0" applyFont="1" applyFill="1" applyBorder="1" applyAlignment="1" quotePrefix="1">
      <alignment horizontal="left" vertical="center"/>
    </xf>
    <xf numFmtId="0" fontId="109" fillId="0" borderId="16" xfId="0" applyFont="1" applyBorder="1" applyAlignment="1">
      <alignment horizontal="center"/>
    </xf>
    <xf numFmtId="0" fontId="109" fillId="0" borderId="17" xfId="0" applyFont="1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10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191" fontId="105" fillId="0" borderId="0" xfId="0" applyNumberFormat="1" applyFont="1" applyAlignment="1">
      <alignment horizontal="center"/>
    </xf>
    <xf numFmtId="0" fontId="103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191" fontId="102" fillId="0" borderId="0" xfId="0" applyNumberFormat="1" applyFont="1" applyAlignment="1">
      <alignment horizontal="center"/>
    </xf>
    <xf numFmtId="15" fontId="94" fillId="0" borderId="0" xfId="0" applyNumberFormat="1" applyFont="1" applyAlignment="1">
      <alignment horizontal="center"/>
    </xf>
    <xf numFmtId="0" fontId="7" fillId="0" borderId="18" xfId="0" applyFont="1" applyFill="1" applyBorder="1" applyAlignment="1" quotePrefix="1">
      <alignment horizontal="center" vertical="center"/>
    </xf>
    <xf numFmtId="0" fontId="7" fillId="0" borderId="19" xfId="0" applyFont="1" applyFill="1" applyBorder="1" applyAlignment="1" quotePrefix="1">
      <alignment horizontal="center" vertical="center"/>
    </xf>
    <xf numFmtId="0" fontId="7" fillId="0" borderId="20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65" fillId="0" borderId="14" xfId="0" applyFont="1" applyBorder="1" applyAlignment="1">
      <alignment horizontal="center"/>
    </xf>
    <xf numFmtId="191" fontId="35" fillId="0" borderId="11" xfId="0" applyNumberFormat="1" applyFont="1" applyBorder="1" applyAlignment="1">
      <alignment horizontal="center"/>
    </xf>
    <xf numFmtId="0" fontId="7" fillId="0" borderId="15" xfId="0" applyFont="1" applyFill="1" applyBorder="1" applyAlignment="1" quotePrefix="1">
      <alignment horizontal="center" vertical="center"/>
    </xf>
    <xf numFmtId="0" fontId="7" fillId="0" borderId="12" xfId="0" applyFont="1" applyFill="1" applyBorder="1" applyAlignment="1" quotePrefix="1">
      <alignment horizontal="center" vertical="center"/>
    </xf>
    <xf numFmtId="0" fontId="33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199" fontId="1" fillId="0" borderId="0" xfId="0" applyNumberFormat="1" applyFont="1" applyAlignment="1">
      <alignment horizontal="center"/>
    </xf>
    <xf numFmtId="0" fontId="58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191" fontId="74" fillId="0" borderId="0" xfId="0" applyNumberFormat="1" applyFont="1" applyAlignment="1">
      <alignment horizontal="center"/>
    </xf>
    <xf numFmtId="191" fontId="1" fillId="0" borderId="0" xfId="0" applyNumberFormat="1" applyFont="1" applyAlignment="1">
      <alignment horizontal="center"/>
    </xf>
    <xf numFmtId="1" fontId="89" fillId="0" borderId="0" xfId="0" applyNumberFormat="1" applyFont="1" applyAlignment="1">
      <alignment horizontal="center" vertical="center"/>
    </xf>
    <xf numFmtId="0" fontId="67" fillId="0" borderId="10" xfId="0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199" fontId="35" fillId="0" borderId="10" xfId="0" applyNumberFormat="1" applyFont="1" applyBorder="1" applyAlignment="1">
      <alignment horizontal="center"/>
    </xf>
    <xf numFmtId="199" fontId="35" fillId="0" borderId="0" xfId="0" applyNumberFormat="1" applyFont="1" applyBorder="1" applyAlignment="1">
      <alignment horizontal="center"/>
    </xf>
    <xf numFmtId="199" fontId="35" fillId="0" borderId="11" xfId="0" applyNumberFormat="1" applyFont="1" applyBorder="1" applyAlignment="1">
      <alignment horizontal="center"/>
    </xf>
    <xf numFmtId="0" fontId="7" fillId="0" borderId="10" xfId="0" applyFont="1" applyFill="1" applyBorder="1" applyAlignment="1" quotePrefix="1">
      <alignment horizontal="center" vertical="center"/>
    </xf>
    <xf numFmtId="15" fontId="1" fillId="0" borderId="21" xfId="0" applyNumberFormat="1" applyFont="1" applyBorder="1" applyAlignment="1">
      <alignment horizontal="center"/>
    </xf>
    <xf numFmtId="15" fontId="1" fillId="0" borderId="22" xfId="0" applyNumberFormat="1" applyFont="1" applyBorder="1" applyAlignment="1">
      <alignment horizontal="center"/>
    </xf>
    <xf numFmtId="15" fontId="1" fillId="0" borderId="23" xfId="0" applyNumberFormat="1" applyFont="1" applyBorder="1" applyAlignment="1">
      <alignment horizontal="center"/>
    </xf>
    <xf numFmtId="191" fontId="35" fillId="0" borderId="0" xfId="0" applyNumberFormat="1" applyFont="1" applyAlignment="1">
      <alignment horizontal="center"/>
    </xf>
    <xf numFmtId="0" fontId="44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191" fontId="78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187" fontId="111" fillId="0" borderId="0" xfId="49" applyFont="1" applyAlignment="1">
      <alignment horizontal="center"/>
    </xf>
    <xf numFmtId="0" fontId="108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ontrolecel" xfId="41"/>
    <cellStyle name="Gekoppelde cel" xfId="42"/>
    <cellStyle name="Followed Hyperlink" xfId="43"/>
    <cellStyle name="Goed" xfId="44"/>
    <cellStyle name="Good" xfId="45"/>
    <cellStyle name="Hyperlink" xfId="46"/>
    <cellStyle name="Hyperlink 2" xfId="47"/>
    <cellStyle name="Invoer" xfId="48"/>
    <cellStyle name="Comma" xfId="49"/>
    <cellStyle name="Comma [0]" xfId="50"/>
    <cellStyle name="Kop 1" xfId="51"/>
    <cellStyle name="Kop 2" xfId="52"/>
    <cellStyle name="Kop 3" xfId="53"/>
    <cellStyle name="Kop 4" xfId="54"/>
    <cellStyle name="Neutraal" xfId="55"/>
    <cellStyle name="Neutral" xfId="56"/>
    <cellStyle name="Normal 2" xfId="57"/>
    <cellStyle name="Notitie" xfId="58"/>
    <cellStyle name="Ongeldig" xfId="59"/>
    <cellStyle name="Percent" xfId="60"/>
    <cellStyle name="Standaard 2" xfId="61"/>
    <cellStyle name="Standaard 3" xfId="62"/>
    <cellStyle name="Titel" xfId="63"/>
    <cellStyle name="Totaal" xfId="64"/>
    <cellStyle name="Uitvoer" xfId="65"/>
    <cellStyle name="Currency" xfId="66"/>
    <cellStyle name="Currency [0]" xfId="67"/>
    <cellStyle name="Verklarende tekst" xfId="68"/>
    <cellStyle name="Waarschuwingstekst" xfId="69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8080"/>
      <rgbColor rgb="00FFFFFF"/>
      <rgbColor rgb="00D3D3D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14</xdr:col>
      <xdr:colOff>200025</xdr:colOff>
      <xdr:row>1</xdr:row>
      <xdr:rowOff>1619250</xdr:rowOff>
    </xdr:to>
    <xdr:pic>
      <xdr:nvPicPr>
        <xdr:cNvPr id="1" name="Picture 1" descr="bg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8016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cetimer.se/nl/runner/show/1811676?layout=racetimer_eu&amp;race_id=734" TargetMode="External" /><Relationship Id="rId2" Type="http://schemas.openxmlformats.org/officeDocument/2006/relationships/hyperlink" Target="http://www.racetimer.se/nl/runner/show/1811803?layout=racetimer_eu&amp;race_id=734" TargetMode="External" /><Relationship Id="rId3" Type="http://schemas.openxmlformats.org/officeDocument/2006/relationships/hyperlink" Target="http://www.racetimer.se/nl/runner/show/1811663?layout=racetimer_eu&amp;race_id=734" TargetMode="External" /><Relationship Id="rId4" Type="http://schemas.openxmlformats.org/officeDocument/2006/relationships/hyperlink" Target="http://www.racetimer.se/nl/runner/show/1811750?layout=racetimer_eu&amp;race_id=734" TargetMode="External" /><Relationship Id="rId5" Type="http://schemas.openxmlformats.org/officeDocument/2006/relationships/hyperlink" Target="http://www.racetimer.se/nl/runner/show/1811647?layout=racetimer_eu&amp;race_id=734" TargetMode="External" /><Relationship Id="rId6" Type="http://schemas.openxmlformats.org/officeDocument/2006/relationships/hyperlink" Target="http://www.racetimer.se/nl/runner/show/1811829?layout=racetimer_eu&amp;race_id=734" TargetMode="External" /><Relationship Id="rId7" Type="http://schemas.openxmlformats.org/officeDocument/2006/relationships/hyperlink" Target="http://www.racetimer.se/nl/runner/show/1811623?layout=racetimer_eu&amp;race_id=734" TargetMode="External" /><Relationship Id="rId8" Type="http://schemas.openxmlformats.org/officeDocument/2006/relationships/hyperlink" Target="http://www.racetimer.se/nl/runner/show/1811756?layout=racetimer_eu&amp;race_id=734" TargetMode="External" /><Relationship Id="rId9" Type="http://schemas.openxmlformats.org/officeDocument/2006/relationships/hyperlink" Target="http://www.racetimer.se/nl/runner/show/1811744?layout=racetimer_eu&amp;race_id=734" TargetMode="External" /><Relationship Id="rId10" Type="http://schemas.openxmlformats.org/officeDocument/2006/relationships/hyperlink" Target="http://www.racetimer.se/nl/runner/show/1811666?layout=racetimer_eu&amp;race_id=734" TargetMode="External" /><Relationship Id="rId11" Type="http://schemas.openxmlformats.org/officeDocument/2006/relationships/hyperlink" Target="http://www.racetimer.se/nl/runner/show/1811640?layout=racetimer_eu&amp;race_id=734" TargetMode="External" /><Relationship Id="rId12" Type="http://schemas.openxmlformats.org/officeDocument/2006/relationships/hyperlink" Target="http://www.racetimer.se/nl/runner/show/1811716?layout=racetimer_eu&amp;race_id=734" TargetMode="External" /><Relationship Id="rId13" Type="http://schemas.openxmlformats.org/officeDocument/2006/relationships/hyperlink" Target="http://www.racetimer.se/nl/runner/show/1811666?layout=racetimer_eu&amp;race_id=734" TargetMode="External" /><Relationship Id="rId1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77"/>
  <sheetViews>
    <sheetView tabSelected="1" zoomScale="85" zoomScaleNormal="85" zoomScalePageLayoutView="0" workbookViewId="0" topLeftCell="A1">
      <selection activeCell="A1" sqref="A1:H1"/>
    </sheetView>
  </sheetViews>
  <sheetFormatPr defaultColWidth="9.140625" defaultRowHeight="12.75"/>
  <cols>
    <col min="1" max="2" width="9.28125" style="0" bestFit="1" customWidth="1"/>
    <col min="3" max="3" width="10.8515625" style="0" bestFit="1" customWidth="1"/>
    <col min="4" max="4" width="22.00390625" style="270" bestFit="1" customWidth="1"/>
    <col min="5" max="5" width="15.8515625" style="0" bestFit="1" customWidth="1"/>
    <col min="6" max="7" width="9.28125" style="0" bestFit="1" customWidth="1"/>
  </cols>
  <sheetData>
    <row r="1" spans="1:8" ht="29.25">
      <c r="A1" s="329" t="s">
        <v>711</v>
      </c>
      <c r="B1" s="329"/>
      <c r="C1" s="329"/>
      <c r="D1" s="329"/>
      <c r="E1" s="329"/>
      <c r="F1" s="329"/>
      <c r="G1" s="329"/>
      <c r="H1" s="329"/>
    </row>
    <row r="2" spans="1:8" ht="19.5">
      <c r="A2" s="275">
        <v>41099</v>
      </c>
      <c r="B2" s="275"/>
      <c r="C2" s="275"/>
      <c r="D2" s="275"/>
      <c r="E2" s="275"/>
      <c r="F2" s="275"/>
      <c r="G2" s="275"/>
      <c r="H2" s="275"/>
    </row>
    <row r="3" spans="1:8" ht="19.5">
      <c r="A3" s="274"/>
      <c r="B3" s="274"/>
      <c r="C3" s="274"/>
      <c r="D3" s="274"/>
      <c r="E3" s="274"/>
      <c r="F3" s="274"/>
      <c r="G3" s="274"/>
      <c r="H3" s="274"/>
    </row>
    <row r="4" spans="1:8" ht="14.25">
      <c r="A4" s="253" t="s">
        <v>3</v>
      </c>
      <c r="B4" s="254" t="s">
        <v>688</v>
      </c>
      <c r="C4" s="255" t="s">
        <v>40</v>
      </c>
      <c r="D4" s="330" t="s">
        <v>41</v>
      </c>
      <c r="E4" s="256" t="s">
        <v>66</v>
      </c>
      <c r="F4" s="257" t="s">
        <v>83</v>
      </c>
      <c r="G4" s="258" t="s">
        <v>7</v>
      </c>
      <c r="H4" s="258" t="s">
        <v>548</v>
      </c>
    </row>
    <row r="5" spans="1:8" ht="19.5">
      <c r="A5" s="249"/>
      <c r="B5" s="250"/>
      <c r="C5" s="251"/>
      <c r="D5" s="250"/>
      <c r="E5" s="267">
        <v>10</v>
      </c>
      <c r="F5" s="272" t="s">
        <v>1</v>
      </c>
      <c r="G5" s="250"/>
      <c r="H5" s="252"/>
    </row>
    <row r="6" spans="1:8" ht="14.25">
      <c r="A6" s="259">
        <v>1</v>
      </c>
      <c r="B6" s="260">
        <v>37</v>
      </c>
      <c r="C6" s="251" t="s">
        <v>20</v>
      </c>
      <c r="D6" s="269" t="s">
        <v>89</v>
      </c>
      <c r="E6" s="271">
        <v>0.023993055555555556</v>
      </c>
      <c r="F6" s="261">
        <f aca="true" t="shared" si="0" ref="F6:F34">E6/$E$5</f>
        <v>0.0023993055555555556</v>
      </c>
      <c r="G6" s="262">
        <f aca="true" t="shared" si="1" ref="G6:G34">(($E$5)/E6)/24</f>
        <v>17.36613603473227</v>
      </c>
      <c r="H6" s="252"/>
    </row>
    <row r="7" spans="1:8" ht="14.25">
      <c r="A7" s="259">
        <v>2</v>
      </c>
      <c r="B7" s="260">
        <v>56</v>
      </c>
      <c r="C7" s="251" t="s">
        <v>36</v>
      </c>
      <c r="D7" s="269" t="s">
        <v>87</v>
      </c>
      <c r="E7" s="271">
        <v>0.02459490740740741</v>
      </c>
      <c r="F7" s="261">
        <f t="shared" si="0"/>
        <v>0.002459490740740741</v>
      </c>
      <c r="G7" s="262">
        <f t="shared" si="1"/>
        <v>16.941176470588236</v>
      </c>
      <c r="H7" s="252"/>
    </row>
    <row r="8" spans="1:8" ht="14.25">
      <c r="A8" s="259">
        <v>3</v>
      </c>
      <c r="B8" s="260">
        <v>62</v>
      </c>
      <c r="C8" s="251" t="s">
        <v>23</v>
      </c>
      <c r="D8" s="269" t="s">
        <v>90</v>
      </c>
      <c r="E8" s="271">
        <v>0.024756944444444443</v>
      </c>
      <c r="F8" s="261">
        <f t="shared" si="0"/>
        <v>0.0024756944444444444</v>
      </c>
      <c r="G8" s="262">
        <f>(($E$5)/E8)/24</f>
        <v>16.83029453015428</v>
      </c>
      <c r="H8" s="252"/>
    </row>
    <row r="9" spans="1:8" ht="14.25">
      <c r="A9" s="259">
        <v>4</v>
      </c>
      <c r="B9" s="260">
        <v>77</v>
      </c>
      <c r="C9" s="251" t="s">
        <v>24</v>
      </c>
      <c r="D9" s="269" t="s">
        <v>125</v>
      </c>
      <c r="E9" s="271">
        <v>0.025034722222222222</v>
      </c>
      <c r="F9" s="261">
        <f t="shared" si="0"/>
        <v>0.002503472222222222</v>
      </c>
      <c r="G9" s="262">
        <f t="shared" si="1"/>
        <v>16.643550624133148</v>
      </c>
      <c r="H9" s="252"/>
    </row>
    <row r="10" spans="1:8" ht="14.25">
      <c r="A10" s="259">
        <v>5</v>
      </c>
      <c r="B10" s="260">
        <v>101</v>
      </c>
      <c r="C10" s="251" t="s">
        <v>113</v>
      </c>
      <c r="D10" s="269" t="s">
        <v>132</v>
      </c>
      <c r="E10" s="271">
        <v>0.025995370370370367</v>
      </c>
      <c r="F10" s="261">
        <f t="shared" si="0"/>
        <v>0.0025995370370370365</v>
      </c>
      <c r="G10" s="262">
        <f t="shared" si="1"/>
        <v>16.028495102404275</v>
      </c>
      <c r="H10" s="252"/>
    </row>
    <row r="11" spans="1:8" ht="14.25">
      <c r="A11" s="259">
        <v>6</v>
      </c>
      <c r="B11" s="260">
        <v>120</v>
      </c>
      <c r="C11" s="251" t="s">
        <v>60</v>
      </c>
      <c r="D11" s="269" t="s">
        <v>92</v>
      </c>
      <c r="E11" s="271">
        <v>0.02638888888888889</v>
      </c>
      <c r="F11" s="261">
        <f t="shared" si="0"/>
        <v>0.002638888888888889</v>
      </c>
      <c r="G11" s="262">
        <f t="shared" si="1"/>
        <v>15.789473684210527</v>
      </c>
      <c r="H11" s="252"/>
    </row>
    <row r="12" spans="1:8" ht="14.25">
      <c r="A12" s="259">
        <v>7</v>
      </c>
      <c r="B12" s="260">
        <v>134</v>
      </c>
      <c r="C12" s="251" t="s">
        <v>10</v>
      </c>
      <c r="D12" s="269" t="s">
        <v>118</v>
      </c>
      <c r="E12" s="271">
        <v>0.0265625</v>
      </c>
      <c r="F12" s="261">
        <f t="shared" si="0"/>
        <v>0.0026562499999999998</v>
      </c>
      <c r="G12" s="262">
        <f t="shared" si="1"/>
        <v>15.686274509803923</v>
      </c>
      <c r="H12" s="252"/>
    </row>
    <row r="13" spans="1:8" ht="14.25">
      <c r="A13" s="259">
        <v>8</v>
      </c>
      <c r="B13" s="260">
        <v>179</v>
      </c>
      <c r="C13" s="251" t="s">
        <v>21</v>
      </c>
      <c r="D13" s="269" t="s">
        <v>96</v>
      </c>
      <c r="E13" s="271">
        <v>0.027164351851851853</v>
      </c>
      <c r="F13" s="261">
        <f t="shared" si="0"/>
        <v>0.0027164351851851854</v>
      </c>
      <c r="G13" s="262">
        <f t="shared" si="1"/>
        <v>15.33873029399233</v>
      </c>
      <c r="H13" s="252"/>
    </row>
    <row r="14" spans="1:8" ht="14.25">
      <c r="A14" s="259">
        <v>9</v>
      </c>
      <c r="B14" s="260">
        <v>192</v>
      </c>
      <c r="C14" s="251" t="s">
        <v>197</v>
      </c>
      <c r="D14" s="269" t="s">
        <v>94</v>
      </c>
      <c r="E14" s="271">
        <v>0.027349537037037037</v>
      </c>
      <c r="F14" s="261">
        <f t="shared" si="0"/>
        <v>0.002734953703703704</v>
      </c>
      <c r="G14" s="262">
        <f t="shared" si="1"/>
        <v>15.234870926787982</v>
      </c>
      <c r="H14" s="252"/>
    </row>
    <row r="15" spans="1:8" ht="14.25">
      <c r="A15" s="259">
        <v>10</v>
      </c>
      <c r="B15" s="260">
        <v>315</v>
      </c>
      <c r="C15" s="251" t="s">
        <v>167</v>
      </c>
      <c r="D15" s="273" t="s">
        <v>436</v>
      </c>
      <c r="E15" s="271">
        <v>0.028402777777777777</v>
      </c>
      <c r="F15" s="261">
        <f t="shared" si="0"/>
        <v>0.0028402777777777775</v>
      </c>
      <c r="G15" s="262">
        <f t="shared" si="1"/>
        <v>14.66992665036675</v>
      </c>
      <c r="H15" s="252"/>
    </row>
    <row r="16" spans="1:8" ht="14.25">
      <c r="A16" s="259">
        <v>11</v>
      </c>
      <c r="B16" s="260">
        <v>372</v>
      </c>
      <c r="C16" s="251" t="s">
        <v>301</v>
      </c>
      <c r="D16" s="273" t="s">
        <v>300</v>
      </c>
      <c r="E16" s="271">
        <v>0.028946759259259255</v>
      </c>
      <c r="F16" s="261">
        <f t="shared" si="0"/>
        <v>0.0028946759259259255</v>
      </c>
      <c r="G16" s="262">
        <f t="shared" si="1"/>
        <v>14.39424230307877</v>
      </c>
      <c r="H16" s="252"/>
    </row>
    <row r="17" spans="1:8" ht="14.25">
      <c r="A17" s="259">
        <v>12</v>
      </c>
      <c r="B17" s="260">
        <v>375</v>
      </c>
      <c r="C17" s="251" t="s">
        <v>44</v>
      </c>
      <c r="D17" s="269" t="s">
        <v>87</v>
      </c>
      <c r="E17" s="271">
        <v>0.028969907407407406</v>
      </c>
      <c r="F17" s="261">
        <f t="shared" si="0"/>
        <v>0.0028969907407407408</v>
      </c>
      <c r="G17" s="262">
        <f t="shared" si="1"/>
        <v>14.382740711146624</v>
      </c>
      <c r="H17" s="248" t="s">
        <v>704</v>
      </c>
    </row>
    <row r="18" spans="1:8" ht="14.25">
      <c r="A18" s="259">
        <v>13</v>
      </c>
      <c r="B18" s="260">
        <v>435</v>
      </c>
      <c r="C18" s="251" t="s">
        <v>705</v>
      </c>
      <c r="D18" s="269" t="s">
        <v>706</v>
      </c>
      <c r="E18" s="271">
        <v>0.02951388888888889</v>
      </c>
      <c r="F18" s="261">
        <f t="shared" si="0"/>
        <v>0.0029513888888888892</v>
      </c>
      <c r="G18" s="262">
        <f t="shared" si="1"/>
        <v>14.117647058823529</v>
      </c>
      <c r="H18" s="248"/>
    </row>
    <row r="19" spans="1:8" ht="14.25">
      <c r="A19" s="259">
        <v>14</v>
      </c>
      <c r="B19" s="260">
        <v>479</v>
      </c>
      <c r="C19" s="251" t="s">
        <v>10</v>
      </c>
      <c r="D19" s="269" t="s">
        <v>159</v>
      </c>
      <c r="E19" s="271">
        <v>0.029837962962962965</v>
      </c>
      <c r="F19" s="261">
        <f t="shared" si="0"/>
        <v>0.0029837962962962965</v>
      </c>
      <c r="G19" s="262">
        <f t="shared" si="1"/>
        <v>13.964313421256788</v>
      </c>
      <c r="H19" s="252"/>
    </row>
    <row r="20" spans="1:8" ht="14.25">
      <c r="A20" s="259">
        <v>15</v>
      </c>
      <c r="B20" s="260">
        <v>660</v>
      </c>
      <c r="C20" s="251" t="s">
        <v>129</v>
      </c>
      <c r="D20" s="269" t="s">
        <v>422</v>
      </c>
      <c r="E20" s="271">
        <v>0.03119212962962963</v>
      </c>
      <c r="F20" s="261">
        <f t="shared" si="0"/>
        <v>0.003119212962962963</v>
      </c>
      <c r="G20" s="262">
        <f t="shared" si="1"/>
        <v>13.358070500927644</v>
      </c>
      <c r="H20" s="252"/>
    </row>
    <row r="21" spans="1:8" ht="14.25">
      <c r="A21" s="259">
        <v>16</v>
      </c>
      <c r="B21" s="260">
        <v>681</v>
      </c>
      <c r="C21" s="251" t="s">
        <v>9</v>
      </c>
      <c r="D21" s="269" t="s">
        <v>121</v>
      </c>
      <c r="E21" s="271">
        <v>0.0312962962962963</v>
      </c>
      <c r="F21" s="261">
        <f t="shared" si="0"/>
        <v>0.00312962962962963</v>
      </c>
      <c r="G21" s="262">
        <f t="shared" si="1"/>
        <v>13.313609467455619</v>
      </c>
      <c r="H21" s="252"/>
    </row>
    <row r="22" spans="1:8" ht="14.25">
      <c r="A22" s="259">
        <v>17</v>
      </c>
      <c r="B22" s="260">
        <v>740</v>
      </c>
      <c r="C22" s="251" t="s">
        <v>35</v>
      </c>
      <c r="D22" s="269" t="s">
        <v>160</v>
      </c>
      <c r="E22" s="271">
        <v>0.03180555555555555</v>
      </c>
      <c r="F22" s="261">
        <f t="shared" si="0"/>
        <v>0.0031805555555555554</v>
      </c>
      <c r="G22" s="262">
        <f t="shared" si="1"/>
        <v>13.100436681222709</v>
      </c>
      <c r="H22" s="252"/>
    </row>
    <row r="23" spans="1:8" ht="14.25">
      <c r="A23" s="259">
        <v>18</v>
      </c>
      <c r="B23" s="260">
        <v>754</v>
      </c>
      <c r="C23" s="251" t="s">
        <v>22</v>
      </c>
      <c r="D23" s="269" t="s">
        <v>696</v>
      </c>
      <c r="E23" s="271">
        <v>0.031875</v>
      </c>
      <c r="F23" s="261">
        <f t="shared" si="0"/>
        <v>0.0031875000000000002</v>
      </c>
      <c r="G23" s="262">
        <f t="shared" si="1"/>
        <v>13.071895424836603</v>
      </c>
      <c r="H23" s="252"/>
    </row>
    <row r="24" spans="1:8" ht="14.25">
      <c r="A24" s="259">
        <v>19</v>
      </c>
      <c r="B24" s="260">
        <v>866</v>
      </c>
      <c r="C24" s="251" t="s">
        <v>109</v>
      </c>
      <c r="D24" s="273" t="s">
        <v>101</v>
      </c>
      <c r="E24" s="271">
        <v>0.032546296296296295</v>
      </c>
      <c r="F24" s="261">
        <f t="shared" si="0"/>
        <v>0.0032546296296296295</v>
      </c>
      <c r="G24" s="262">
        <f t="shared" si="1"/>
        <v>12.802275960170697</v>
      </c>
      <c r="H24" s="252"/>
    </row>
    <row r="25" spans="1:8" ht="14.25">
      <c r="A25" s="259">
        <v>20</v>
      </c>
      <c r="B25" s="260">
        <v>979</v>
      </c>
      <c r="C25" s="251" t="s">
        <v>9</v>
      </c>
      <c r="D25" s="269" t="s">
        <v>106</v>
      </c>
      <c r="E25" s="271">
        <v>0.033368055555555554</v>
      </c>
      <c r="F25" s="261">
        <f t="shared" si="0"/>
        <v>0.0033368055555555555</v>
      </c>
      <c r="G25" s="262">
        <f t="shared" si="1"/>
        <v>12.486992715920918</v>
      </c>
      <c r="H25" s="252"/>
    </row>
    <row r="26" spans="1:8" ht="14.25">
      <c r="A26" s="259">
        <v>21</v>
      </c>
      <c r="B26" s="260">
        <v>983</v>
      </c>
      <c r="C26" s="251" t="s">
        <v>133</v>
      </c>
      <c r="D26" s="273" t="s">
        <v>134</v>
      </c>
      <c r="E26" s="271">
        <v>0.03339120370370371</v>
      </c>
      <c r="F26" s="261">
        <f t="shared" si="0"/>
        <v>0.0033391203703703708</v>
      </c>
      <c r="G26" s="262">
        <f t="shared" si="1"/>
        <v>12.478336221837088</v>
      </c>
      <c r="H26" s="252"/>
    </row>
    <row r="27" spans="1:8" ht="14.25">
      <c r="A27" s="259">
        <v>22</v>
      </c>
      <c r="B27" s="260">
        <v>1082</v>
      </c>
      <c r="C27" s="251" t="s">
        <v>231</v>
      </c>
      <c r="D27" s="269" t="s">
        <v>232</v>
      </c>
      <c r="E27" s="271">
        <v>0.03391203703703704</v>
      </c>
      <c r="F27" s="261">
        <f t="shared" si="0"/>
        <v>0.003391203703703704</v>
      </c>
      <c r="G27" s="262">
        <f t="shared" si="1"/>
        <v>12.286689419795222</v>
      </c>
      <c r="H27" s="252"/>
    </row>
    <row r="28" spans="1:8" ht="14.25">
      <c r="A28" s="259">
        <v>23</v>
      </c>
      <c r="B28" s="260">
        <v>1112</v>
      </c>
      <c r="C28" s="251" t="s">
        <v>52</v>
      </c>
      <c r="D28" s="273" t="s">
        <v>154</v>
      </c>
      <c r="E28" s="271">
        <v>0.03408564814814815</v>
      </c>
      <c r="F28" s="261">
        <f t="shared" si="0"/>
        <v>0.003408564814814815</v>
      </c>
      <c r="G28" s="262">
        <f t="shared" si="1"/>
        <v>12.224108658743633</v>
      </c>
      <c r="H28" s="252"/>
    </row>
    <row r="29" spans="1:8" ht="14.25">
      <c r="A29" s="259">
        <v>24</v>
      </c>
      <c r="B29" s="260">
        <v>1124</v>
      </c>
      <c r="C29" s="251" t="s">
        <v>137</v>
      </c>
      <c r="D29" s="273" t="s">
        <v>693</v>
      </c>
      <c r="E29" s="271">
        <v>0.03416666666666667</v>
      </c>
      <c r="F29" s="261">
        <f t="shared" si="0"/>
        <v>0.0034166666666666672</v>
      </c>
      <c r="G29" s="262">
        <f t="shared" si="1"/>
        <v>12.19512195121951</v>
      </c>
      <c r="H29" s="252"/>
    </row>
    <row r="30" spans="1:8" ht="14.25">
      <c r="A30" s="259">
        <v>25</v>
      </c>
      <c r="B30" s="260">
        <v>1122</v>
      </c>
      <c r="C30" s="251" t="s">
        <v>135</v>
      </c>
      <c r="D30" s="273" t="s">
        <v>136</v>
      </c>
      <c r="E30" s="271">
        <v>0.03416666666666667</v>
      </c>
      <c r="F30" s="261">
        <f t="shared" si="0"/>
        <v>0.0034166666666666672</v>
      </c>
      <c r="G30" s="262">
        <f t="shared" si="1"/>
        <v>12.19512195121951</v>
      </c>
      <c r="H30" s="252"/>
    </row>
    <row r="31" spans="1:8" ht="14.25">
      <c r="A31" s="259">
        <v>26</v>
      </c>
      <c r="B31" s="260">
        <v>1139</v>
      </c>
      <c r="C31" s="251" t="s">
        <v>419</v>
      </c>
      <c r="D31" s="269" t="s">
        <v>98</v>
      </c>
      <c r="E31" s="271">
        <v>0.03424768518518519</v>
      </c>
      <c r="F31" s="261">
        <f t="shared" si="0"/>
        <v>0.003424768518518519</v>
      </c>
      <c r="G31" s="262">
        <f t="shared" si="1"/>
        <v>12.166272389320715</v>
      </c>
      <c r="H31" s="252"/>
    </row>
    <row r="32" spans="1:8" ht="14.25">
      <c r="A32" s="259">
        <v>27</v>
      </c>
      <c r="B32" s="260">
        <v>1201</v>
      </c>
      <c r="C32" s="251" t="s">
        <v>39</v>
      </c>
      <c r="D32" s="273" t="s">
        <v>247</v>
      </c>
      <c r="E32" s="271">
        <v>0.03454861111111111</v>
      </c>
      <c r="F32" s="261">
        <f t="shared" si="0"/>
        <v>0.0034548611111111112</v>
      </c>
      <c r="G32" s="262">
        <f t="shared" si="1"/>
        <v>12.060301507537687</v>
      </c>
      <c r="H32" s="252"/>
    </row>
    <row r="33" spans="1:8" ht="14.25">
      <c r="A33" s="259">
        <v>28</v>
      </c>
      <c r="B33" s="260">
        <v>1218</v>
      </c>
      <c r="C33" s="251" t="s">
        <v>122</v>
      </c>
      <c r="D33" s="269" t="s">
        <v>89</v>
      </c>
      <c r="E33" s="271">
        <v>0.03462962962962963</v>
      </c>
      <c r="F33" s="261">
        <f t="shared" si="0"/>
        <v>0.003462962962962963</v>
      </c>
      <c r="G33" s="262">
        <f t="shared" si="1"/>
        <v>12.032085561497327</v>
      </c>
      <c r="H33" s="252"/>
    </row>
    <row r="34" spans="1:8" ht="14.25">
      <c r="A34" s="259">
        <v>29</v>
      </c>
      <c r="B34" s="260">
        <v>1249</v>
      </c>
      <c r="C34" s="251" t="s">
        <v>122</v>
      </c>
      <c r="D34" s="269" t="s">
        <v>98</v>
      </c>
      <c r="E34" s="271">
        <v>0.03478009259259259</v>
      </c>
      <c r="F34" s="261">
        <f t="shared" si="0"/>
        <v>0.0034780092592592592</v>
      </c>
      <c r="G34" s="262">
        <f t="shared" si="1"/>
        <v>11.980033277870218</v>
      </c>
      <c r="H34" s="252"/>
    </row>
    <row r="35" spans="1:8" ht="14.25">
      <c r="A35" s="259">
        <v>30</v>
      </c>
      <c r="B35" s="260">
        <v>1305</v>
      </c>
      <c r="C35" s="251" t="s">
        <v>196</v>
      </c>
      <c r="D35" s="273" t="s">
        <v>230</v>
      </c>
      <c r="E35" s="271">
        <v>0.03516203703703704</v>
      </c>
      <c r="F35" s="261">
        <f aca="true" t="shared" si="2" ref="F35:F62">E35/$E$5</f>
        <v>0.003516203703703704</v>
      </c>
      <c r="G35" s="262">
        <f aca="true" t="shared" si="3" ref="G35:G62">(($E$5)/E35)/24</f>
        <v>11.849901250822908</v>
      </c>
      <c r="H35" s="252"/>
    </row>
    <row r="36" spans="1:8" ht="14.25">
      <c r="A36" s="259">
        <v>31</v>
      </c>
      <c r="B36" s="260">
        <v>1364</v>
      </c>
      <c r="C36" s="251" t="s">
        <v>33</v>
      </c>
      <c r="D36" s="269" t="s">
        <v>233</v>
      </c>
      <c r="E36" s="271">
        <v>0.03560185185185185</v>
      </c>
      <c r="F36" s="261">
        <f t="shared" si="2"/>
        <v>0.003560185185185185</v>
      </c>
      <c r="G36" s="262">
        <f t="shared" si="3"/>
        <v>11.703511053315994</v>
      </c>
      <c r="H36" s="252"/>
    </row>
    <row r="37" spans="1:8" ht="14.25">
      <c r="A37" s="259">
        <v>32</v>
      </c>
      <c r="B37" s="260">
        <v>1425</v>
      </c>
      <c r="C37" s="251" t="s">
        <v>245</v>
      </c>
      <c r="D37" s="273" t="s">
        <v>246</v>
      </c>
      <c r="E37" s="271">
        <v>0.036006944444444446</v>
      </c>
      <c r="F37" s="261">
        <f t="shared" si="2"/>
        <v>0.0036006944444444446</v>
      </c>
      <c r="G37" s="262">
        <f t="shared" si="3"/>
        <v>11.571841851494696</v>
      </c>
      <c r="H37" s="252"/>
    </row>
    <row r="38" spans="1:8" ht="14.25">
      <c r="A38" s="259">
        <v>33</v>
      </c>
      <c r="B38" s="260">
        <v>1428</v>
      </c>
      <c r="C38" s="251" t="s">
        <v>9</v>
      </c>
      <c r="D38" s="269" t="s">
        <v>180</v>
      </c>
      <c r="E38" s="271">
        <v>0.03603009259259259</v>
      </c>
      <c r="F38" s="261">
        <f t="shared" si="2"/>
        <v>0.0036030092592592594</v>
      </c>
      <c r="G38" s="262">
        <f t="shared" si="3"/>
        <v>11.564407324124637</v>
      </c>
      <c r="H38" s="252"/>
    </row>
    <row r="39" spans="1:8" ht="14.25">
      <c r="A39" s="259">
        <v>34</v>
      </c>
      <c r="B39" s="260">
        <v>1456</v>
      </c>
      <c r="C39" s="251" t="s">
        <v>11</v>
      </c>
      <c r="D39" s="269" t="s">
        <v>239</v>
      </c>
      <c r="E39" s="271">
        <v>0.03630787037037037</v>
      </c>
      <c r="F39" s="261">
        <f t="shared" si="2"/>
        <v>0.0036307870370370374</v>
      </c>
      <c r="G39" s="262">
        <f t="shared" si="3"/>
        <v>11.475932419509085</v>
      </c>
      <c r="H39" s="252"/>
    </row>
    <row r="40" spans="1:8" ht="14.25">
      <c r="A40" s="259">
        <v>35</v>
      </c>
      <c r="B40" s="260">
        <v>1464</v>
      </c>
      <c r="C40" s="251" t="s">
        <v>16</v>
      </c>
      <c r="D40" s="269" t="s">
        <v>540</v>
      </c>
      <c r="E40" s="271">
        <v>0.03636574074074074</v>
      </c>
      <c r="F40" s="261">
        <f t="shared" si="2"/>
        <v>0.003636574074074074</v>
      </c>
      <c r="G40" s="262">
        <f t="shared" si="3"/>
        <v>11.457670273711011</v>
      </c>
      <c r="H40" s="252"/>
    </row>
    <row r="41" spans="1:8" ht="14.25">
      <c r="A41" s="259">
        <v>36</v>
      </c>
      <c r="B41" s="260">
        <v>1468</v>
      </c>
      <c r="C41" s="251" t="s">
        <v>438</v>
      </c>
      <c r="D41" s="269" t="s">
        <v>439</v>
      </c>
      <c r="E41" s="271">
        <v>0.03638888888888889</v>
      </c>
      <c r="F41" s="261">
        <f t="shared" si="2"/>
        <v>0.0036388888888888886</v>
      </c>
      <c r="G41" s="262">
        <f t="shared" si="3"/>
        <v>11.450381679389315</v>
      </c>
      <c r="H41" s="252"/>
    </row>
    <row r="42" spans="1:8" ht="14.25">
      <c r="A42" s="259">
        <v>37</v>
      </c>
      <c r="B42" s="260">
        <v>1528</v>
      </c>
      <c r="C42" s="251" t="s">
        <v>13</v>
      </c>
      <c r="D42" s="269" t="s">
        <v>695</v>
      </c>
      <c r="E42" s="271">
        <v>0.03684027777777778</v>
      </c>
      <c r="F42" s="261">
        <f t="shared" si="2"/>
        <v>0.003684027777777778</v>
      </c>
      <c r="G42" s="262">
        <f t="shared" si="3"/>
        <v>11.310084825636194</v>
      </c>
      <c r="H42" s="252"/>
    </row>
    <row r="43" spans="1:8" ht="14.25">
      <c r="A43" s="259">
        <v>38</v>
      </c>
      <c r="B43" s="260">
        <v>1553</v>
      </c>
      <c r="C43" s="251" t="s">
        <v>698</v>
      </c>
      <c r="D43" s="269" t="s">
        <v>123</v>
      </c>
      <c r="E43" s="271">
        <v>0.03729166666666667</v>
      </c>
      <c r="F43" s="261">
        <f t="shared" si="2"/>
        <v>0.0037291666666666667</v>
      </c>
      <c r="G43" s="262">
        <f t="shared" si="3"/>
        <v>11.1731843575419</v>
      </c>
      <c r="H43" s="252"/>
    </row>
    <row r="44" spans="1:8" ht="14.25">
      <c r="A44" s="259">
        <v>39</v>
      </c>
      <c r="B44" s="260">
        <v>1573</v>
      </c>
      <c r="C44" s="251" t="s">
        <v>286</v>
      </c>
      <c r="D44" s="269" t="s">
        <v>575</v>
      </c>
      <c r="E44" s="271">
        <v>0.03716435185185185</v>
      </c>
      <c r="F44" s="261">
        <f t="shared" si="2"/>
        <v>0.003716435185185185</v>
      </c>
      <c r="G44" s="262">
        <f t="shared" si="3"/>
        <v>11.211460604173155</v>
      </c>
      <c r="H44" s="252"/>
    </row>
    <row r="45" spans="1:8" ht="14.25">
      <c r="A45" s="259">
        <v>40</v>
      </c>
      <c r="B45" s="260">
        <v>1590</v>
      </c>
      <c r="C45" s="251" t="s">
        <v>162</v>
      </c>
      <c r="D45" s="269" t="s">
        <v>440</v>
      </c>
      <c r="E45" s="271">
        <v>0.03732638888888889</v>
      </c>
      <c r="F45" s="261">
        <f t="shared" si="2"/>
        <v>0.0037326388888888886</v>
      </c>
      <c r="G45" s="262">
        <f t="shared" si="3"/>
        <v>11.162790697674419</v>
      </c>
      <c r="H45" s="252"/>
    </row>
    <row r="46" spans="1:8" ht="14.25">
      <c r="A46" s="259">
        <v>41</v>
      </c>
      <c r="B46" s="260">
        <v>1592</v>
      </c>
      <c r="C46" s="251" t="s">
        <v>141</v>
      </c>
      <c r="D46" s="273" t="s">
        <v>142</v>
      </c>
      <c r="E46" s="271">
        <v>0.03733796296296296</v>
      </c>
      <c r="F46" s="261">
        <f t="shared" si="2"/>
        <v>0.0037337962962962963</v>
      </c>
      <c r="G46" s="262">
        <f t="shared" si="3"/>
        <v>11.15933044017359</v>
      </c>
      <c r="H46" s="252"/>
    </row>
    <row r="47" spans="1:8" ht="14.25">
      <c r="A47" s="259">
        <v>42</v>
      </c>
      <c r="B47" s="260">
        <v>1593</v>
      </c>
      <c r="C47" s="251" t="s">
        <v>291</v>
      </c>
      <c r="D47" s="269" t="s">
        <v>441</v>
      </c>
      <c r="E47" s="271">
        <v>0.03733796296296296</v>
      </c>
      <c r="F47" s="261">
        <f t="shared" si="2"/>
        <v>0.0037337962962962963</v>
      </c>
      <c r="G47" s="262">
        <f t="shared" si="3"/>
        <v>11.15933044017359</v>
      </c>
      <c r="H47" s="252"/>
    </row>
    <row r="48" spans="1:8" ht="14.25">
      <c r="A48" s="259">
        <v>43</v>
      </c>
      <c r="B48" s="260">
        <v>1624</v>
      </c>
      <c r="C48" s="251" t="s">
        <v>143</v>
      </c>
      <c r="D48" s="269" t="s">
        <v>118</v>
      </c>
      <c r="E48" s="271">
        <v>0.037662037037037036</v>
      </c>
      <c r="F48" s="261">
        <f t="shared" si="2"/>
        <v>0.0037662037037037035</v>
      </c>
      <c r="G48" s="262">
        <f t="shared" si="3"/>
        <v>11.063306699446835</v>
      </c>
      <c r="H48" s="252"/>
    </row>
    <row r="49" spans="1:8" ht="14.25">
      <c r="A49" s="259">
        <v>44</v>
      </c>
      <c r="B49" s="260">
        <v>1705</v>
      </c>
      <c r="C49" s="251" t="s">
        <v>240</v>
      </c>
      <c r="D49" s="273" t="s">
        <v>541</v>
      </c>
      <c r="E49" s="271">
        <v>0.03841435185185185</v>
      </c>
      <c r="F49" s="261">
        <f t="shared" si="2"/>
        <v>0.003841435185185185</v>
      </c>
      <c r="G49" s="262">
        <f t="shared" si="3"/>
        <v>10.846640554383852</v>
      </c>
      <c r="H49" s="252"/>
    </row>
    <row r="50" spans="1:8" ht="14.25">
      <c r="A50" s="259">
        <v>45</v>
      </c>
      <c r="B50" s="260">
        <v>1726</v>
      </c>
      <c r="C50" s="251" t="s">
        <v>511</v>
      </c>
      <c r="D50" s="273" t="s">
        <v>114</v>
      </c>
      <c r="E50" s="271">
        <v>0.03857638888888889</v>
      </c>
      <c r="F50" s="261">
        <f t="shared" si="2"/>
        <v>0.0038576388888888887</v>
      </c>
      <c r="G50" s="262">
        <f t="shared" si="3"/>
        <v>10.801080108010801</v>
      </c>
      <c r="H50" s="252"/>
    </row>
    <row r="51" spans="1:8" ht="14.25">
      <c r="A51" s="259">
        <v>46</v>
      </c>
      <c r="B51" s="260">
        <v>1725</v>
      </c>
      <c r="C51" s="251" t="s">
        <v>37</v>
      </c>
      <c r="D51" s="273" t="s">
        <v>251</v>
      </c>
      <c r="E51" s="271">
        <v>0.03857638888888889</v>
      </c>
      <c r="F51" s="261">
        <f t="shared" si="2"/>
        <v>0.0038576388888888887</v>
      </c>
      <c r="G51" s="262">
        <f t="shared" si="3"/>
        <v>10.801080108010801</v>
      </c>
      <c r="H51" s="252"/>
    </row>
    <row r="52" spans="1:8" ht="14.25">
      <c r="A52" s="259">
        <v>47</v>
      </c>
      <c r="B52" s="260">
        <v>1849</v>
      </c>
      <c r="C52" s="251" t="s">
        <v>32</v>
      </c>
      <c r="D52" s="273" t="s">
        <v>694</v>
      </c>
      <c r="E52" s="271">
        <v>0.04008101851851852</v>
      </c>
      <c r="F52" s="261">
        <f t="shared" si="2"/>
        <v>0.004008101851851852</v>
      </c>
      <c r="G52" s="262">
        <f t="shared" si="3"/>
        <v>10.3956107421311</v>
      </c>
      <c r="H52" s="252"/>
    </row>
    <row r="53" spans="1:8" ht="14.25">
      <c r="A53" s="259">
        <v>48</v>
      </c>
      <c r="B53" s="260">
        <v>1864</v>
      </c>
      <c r="C53" s="251" t="s">
        <v>359</v>
      </c>
      <c r="D53" s="269" t="s">
        <v>92</v>
      </c>
      <c r="E53" s="271">
        <v>0.04011574074074074</v>
      </c>
      <c r="F53" s="261">
        <f t="shared" si="2"/>
        <v>0.004011574074074074</v>
      </c>
      <c r="G53" s="262">
        <f t="shared" si="3"/>
        <v>10.3866128101558</v>
      </c>
      <c r="H53" s="252"/>
    </row>
    <row r="54" spans="1:8" ht="14.25">
      <c r="A54" s="259">
        <v>49</v>
      </c>
      <c r="B54" s="260">
        <v>1873</v>
      </c>
      <c r="C54" s="251" t="s">
        <v>471</v>
      </c>
      <c r="D54" s="273" t="s">
        <v>490</v>
      </c>
      <c r="E54" s="271">
        <v>0.040324074074074075</v>
      </c>
      <c r="F54" s="261">
        <f t="shared" si="2"/>
        <v>0.004032407407407407</v>
      </c>
      <c r="G54" s="262">
        <f t="shared" si="3"/>
        <v>10.332950631458095</v>
      </c>
      <c r="H54" s="252"/>
    </row>
    <row r="55" spans="1:8" ht="14.25">
      <c r="A55" s="259">
        <v>50</v>
      </c>
      <c r="B55" s="260">
        <v>1962</v>
      </c>
      <c r="C55" s="251" t="s">
        <v>30</v>
      </c>
      <c r="D55" s="269" t="s">
        <v>709</v>
      </c>
      <c r="E55" s="271">
        <v>0.04175925925925925</v>
      </c>
      <c r="F55" s="261">
        <f t="shared" si="2"/>
        <v>0.004175925925925925</v>
      </c>
      <c r="G55" s="262">
        <f t="shared" si="3"/>
        <v>9.977827050997783</v>
      </c>
      <c r="H55" s="252"/>
    </row>
    <row r="56" spans="1:8" ht="14.25">
      <c r="A56" s="259">
        <v>51</v>
      </c>
      <c r="B56" s="260">
        <v>1980</v>
      </c>
      <c r="C56" s="251" t="s">
        <v>166</v>
      </c>
      <c r="D56" s="273" t="s">
        <v>560</v>
      </c>
      <c r="E56" s="271">
        <v>0.04195601851851852</v>
      </c>
      <c r="F56" s="261">
        <f t="shared" si="2"/>
        <v>0.004195601851851851</v>
      </c>
      <c r="G56" s="262">
        <f t="shared" si="3"/>
        <v>9.931034482758621</v>
      </c>
      <c r="H56" s="252"/>
    </row>
    <row r="57" spans="1:8" ht="14.25">
      <c r="A57" s="259">
        <v>52</v>
      </c>
      <c r="B57" s="260">
        <v>1982</v>
      </c>
      <c r="C57" s="251" t="s">
        <v>250</v>
      </c>
      <c r="D57" s="269" t="s">
        <v>249</v>
      </c>
      <c r="E57" s="271">
        <v>0.04196759259259259</v>
      </c>
      <c r="F57" s="261">
        <f t="shared" si="2"/>
        <v>0.0041967592592592595</v>
      </c>
      <c r="G57" s="262">
        <f t="shared" si="3"/>
        <v>9.928295642581357</v>
      </c>
      <c r="H57" s="252"/>
    </row>
    <row r="58" spans="1:8" ht="14.25">
      <c r="A58" s="259">
        <v>53</v>
      </c>
      <c r="B58" s="260">
        <v>2001</v>
      </c>
      <c r="C58" s="251" t="s">
        <v>707</v>
      </c>
      <c r="D58" s="273" t="s">
        <v>706</v>
      </c>
      <c r="E58" s="271">
        <v>0.042256944444444444</v>
      </c>
      <c r="F58" s="261">
        <f t="shared" si="2"/>
        <v>0.004225694444444444</v>
      </c>
      <c r="G58" s="262">
        <f t="shared" si="3"/>
        <v>9.860312243221035</v>
      </c>
      <c r="H58" s="252"/>
    </row>
    <row r="59" spans="1:8" ht="14.25">
      <c r="A59" s="259">
        <v>54</v>
      </c>
      <c r="B59" s="260">
        <v>2002</v>
      </c>
      <c r="C59" s="251" t="s">
        <v>31</v>
      </c>
      <c r="D59" s="269" t="s">
        <v>569</v>
      </c>
      <c r="E59" s="271">
        <v>0.0422800925925926</v>
      </c>
      <c r="F59" s="261">
        <f t="shared" si="2"/>
        <v>0.0042280092592592595</v>
      </c>
      <c r="G59" s="262">
        <f t="shared" si="3"/>
        <v>9.854913769504515</v>
      </c>
      <c r="H59" s="252"/>
    </row>
    <row r="60" spans="1:8" ht="14.25">
      <c r="A60" s="259">
        <v>55</v>
      </c>
      <c r="B60" s="260">
        <v>2011</v>
      </c>
      <c r="C60" s="251" t="s">
        <v>708</v>
      </c>
      <c r="D60" s="273" t="s">
        <v>706</v>
      </c>
      <c r="E60" s="271">
        <v>0.042430555555555555</v>
      </c>
      <c r="F60" s="261">
        <f t="shared" si="2"/>
        <v>0.0042430555555555555</v>
      </c>
      <c r="G60" s="262">
        <f t="shared" si="3"/>
        <v>9.819967266775778</v>
      </c>
      <c r="H60" s="252"/>
    </row>
    <row r="61" spans="1:8" ht="14.25">
      <c r="A61" s="259">
        <v>56</v>
      </c>
      <c r="B61" s="260">
        <v>2042</v>
      </c>
      <c r="C61" s="251" t="s">
        <v>55</v>
      </c>
      <c r="D61" s="273" t="s">
        <v>425</v>
      </c>
      <c r="E61" s="271">
        <v>0.04305555555555556</v>
      </c>
      <c r="F61" s="261">
        <f t="shared" si="2"/>
        <v>0.004305555555555556</v>
      </c>
      <c r="G61" s="262">
        <f t="shared" si="3"/>
        <v>9.677419354838708</v>
      </c>
      <c r="H61" s="252"/>
    </row>
    <row r="62" spans="1:8" ht="14.25">
      <c r="A62" s="259">
        <v>57</v>
      </c>
      <c r="B62" s="260">
        <v>2134</v>
      </c>
      <c r="C62" s="251" t="s">
        <v>697</v>
      </c>
      <c r="D62" s="273" t="s">
        <v>132</v>
      </c>
      <c r="E62" s="271">
        <v>0.04655092592592592</v>
      </c>
      <c r="F62" s="261">
        <f t="shared" si="2"/>
        <v>0.004655092592592592</v>
      </c>
      <c r="G62" s="262">
        <f t="shared" si="3"/>
        <v>8.950770760815516</v>
      </c>
      <c r="H62" s="252"/>
    </row>
    <row r="63" spans="1:8" ht="12.75">
      <c r="A63" s="259" t="s">
        <v>701</v>
      </c>
      <c r="B63" s="263"/>
      <c r="C63" s="251"/>
      <c r="D63" s="250"/>
      <c r="E63" s="264"/>
      <c r="F63" s="265"/>
      <c r="G63" s="262"/>
      <c r="H63" s="252"/>
    </row>
    <row r="64" spans="1:8" ht="12.75">
      <c r="A64" s="249"/>
      <c r="B64" s="263"/>
      <c r="C64" s="251"/>
      <c r="D64" s="250"/>
      <c r="E64" s="264"/>
      <c r="F64" s="266"/>
      <c r="G64" s="252"/>
      <c r="H64" s="252"/>
    </row>
    <row r="65" spans="1:8" ht="12.75">
      <c r="A65" s="249"/>
      <c r="B65" s="263"/>
      <c r="C65" s="251"/>
      <c r="D65" s="250"/>
      <c r="E65" s="264"/>
      <c r="F65" s="266"/>
      <c r="G65" s="252"/>
      <c r="H65" s="252"/>
    </row>
    <row r="66" spans="1:8" ht="19.5">
      <c r="A66" s="249"/>
      <c r="B66" s="250"/>
      <c r="C66" s="251"/>
      <c r="D66" s="250"/>
      <c r="E66" s="267">
        <v>4</v>
      </c>
      <c r="F66" s="272" t="s">
        <v>1</v>
      </c>
      <c r="G66" s="250"/>
      <c r="H66" s="252"/>
    </row>
    <row r="67" spans="1:8" ht="14.25">
      <c r="A67" s="259">
        <v>58</v>
      </c>
      <c r="B67" s="260">
        <v>3</v>
      </c>
      <c r="C67" s="251" t="s">
        <v>26</v>
      </c>
      <c r="D67" s="269" t="s">
        <v>86</v>
      </c>
      <c r="E67" s="271">
        <v>0.008912037037037038</v>
      </c>
      <c r="F67" s="261">
        <f aca="true" t="shared" si="4" ref="F67:F74">E67/4</f>
        <v>0.0022280092592592594</v>
      </c>
      <c r="G67" s="262">
        <f aca="true" t="shared" si="5" ref="G67:G74">(($E$66)/E67)/24</f>
        <v>18.7012987012987</v>
      </c>
      <c r="H67" s="248" t="s">
        <v>700</v>
      </c>
    </row>
    <row r="68" spans="1:8" ht="14.25">
      <c r="A68" s="259">
        <v>59</v>
      </c>
      <c r="B68" s="260">
        <v>91</v>
      </c>
      <c r="C68" s="251" t="s">
        <v>191</v>
      </c>
      <c r="D68" s="269" t="s">
        <v>473</v>
      </c>
      <c r="E68" s="271">
        <v>0.011770833333333333</v>
      </c>
      <c r="F68" s="261">
        <f t="shared" si="4"/>
        <v>0.002942708333333333</v>
      </c>
      <c r="G68" s="262">
        <f t="shared" si="5"/>
        <v>14.15929203539823</v>
      </c>
      <c r="H68" s="248" t="s">
        <v>699</v>
      </c>
    </row>
    <row r="69" spans="1:8" ht="14.25">
      <c r="A69" s="259">
        <v>60</v>
      </c>
      <c r="B69" s="260">
        <v>204</v>
      </c>
      <c r="C69" s="251" t="s">
        <v>63</v>
      </c>
      <c r="D69" s="273" t="s">
        <v>115</v>
      </c>
      <c r="E69" s="271">
        <v>0.01326388888888889</v>
      </c>
      <c r="F69" s="261">
        <f t="shared" si="4"/>
        <v>0.0033159722222222223</v>
      </c>
      <c r="G69" s="262">
        <f t="shared" si="5"/>
        <v>12.56544502617801</v>
      </c>
      <c r="H69" s="248" t="s">
        <v>689</v>
      </c>
    </row>
    <row r="70" spans="1:8" ht="14.25">
      <c r="A70" s="259">
        <v>61</v>
      </c>
      <c r="B70" s="260">
        <v>238</v>
      </c>
      <c r="C70" s="251" t="s">
        <v>234</v>
      </c>
      <c r="D70" s="273" t="s">
        <v>235</v>
      </c>
      <c r="E70" s="271">
        <v>0.013738425925925926</v>
      </c>
      <c r="F70" s="261">
        <f t="shared" si="4"/>
        <v>0.0034346064814814816</v>
      </c>
      <c r="G70" s="262">
        <f t="shared" si="5"/>
        <v>12.131423757371524</v>
      </c>
      <c r="H70" s="248"/>
    </row>
    <row r="71" spans="1:8" ht="14.25">
      <c r="A71" s="259">
        <v>62</v>
      </c>
      <c r="B71" s="260">
        <v>254</v>
      </c>
      <c r="C71" s="251" t="s">
        <v>691</v>
      </c>
      <c r="D71" s="273" t="s">
        <v>132</v>
      </c>
      <c r="E71" s="271">
        <v>0.013958333333333335</v>
      </c>
      <c r="F71" s="261">
        <f t="shared" si="4"/>
        <v>0.0034895833333333337</v>
      </c>
      <c r="G71" s="262">
        <f t="shared" si="5"/>
        <v>11.940298507462686</v>
      </c>
      <c r="H71" s="252"/>
    </row>
    <row r="72" spans="1:8" ht="14.25">
      <c r="A72" s="259">
        <v>63</v>
      </c>
      <c r="B72" s="260">
        <v>389</v>
      </c>
      <c r="C72" s="251" t="s">
        <v>690</v>
      </c>
      <c r="D72" s="273" t="s">
        <v>92</v>
      </c>
      <c r="E72" s="271">
        <v>0.015416666666666667</v>
      </c>
      <c r="F72" s="261">
        <f t="shared" si="4"/>
        <v>0.0038541666666666668</v>
      </c>
      <c r="G72" s="262">
        <f t="shared" si="5"/>
        <v>10.810810810810812</v>
      </c>
      <c r="H72" s="252"/>
    </row>
    <row r="73" spans="1:8" ht="14.25">
      <c r="A73" s="259">
        <v>64</v>
      </c>
      <c r="B73" s="260">
        <v>600</v>
      </c>
      <c r="C73" s="251" t="s">
        <v>103</v>
      </c>
      <c r="D73" s="273" t="s">
        <v>702</v>
      </c>
      <c r="E73" s="271">
        <v>0.017824074074074076</v>
      </c>
      <c r="F73" s="261">
        <f t="shared" si="4"/>
        <v>0.004456018518518519</v>
      </c>
      <c r="G73" s="262">
        <f t="shared" si="5"/>
        <v>9.35064935064935</v>
      </c>
      <c r="H73" s="252"/>
    </row>
    <row r="74" spans="1:8" ht="14.25">
      <c r="A74" s="259">
        <v>65</v>
      </c>
      <c r="B74" s="260">
        <v>602</v>
      </c>
      <c r="C74" s="251" t="s">
        <v>690</v>
      </c>
      <c r="D74" s="273" t="s">
        <v>703</v>
      </c>
      <c r="E74" s="271">
        <v>0.01783564814814815</v>
      </c>
      <c r="F74" s="261">
        <f t="shared" si="4"/>
        <v>0.004458912037037037</v>
      </c>
      <c r="G74" s="262">
        <f t="shared" si="5"/>
        <v>9.344581440622973</v>
      </c>
      <c r="H74" s="252"/>
    </row>
    <row r="75" spans="1:8" ht="12.75">
      <c r="A75" s="259" t="s">
        <v>692</v>
      </c>
      <c r="B75" s="252"/>
      <c r="C75" s="268"/>
      <c r="D75" s="252"/>
      <c r="E75" s="252"/>
      <c r="F75" s="266"/>
      <c r="G75" s="252"/>
      <c r="H75" s="252"/>
    </row>
    <row r="77" spans="1:8" ht="12.75">
      <c r="A77" s="276" t="s">
        <v>710</v>
      </c>
      <c r="B77" s="276"/>
      <c r="C77" s="276"/>
      <c r="D77" s="276"/>
      <c r="E77" s="276"/>
      <c r="F77" s="276"/>
      <c r="G77" s="276"/>
      <c r="H77" s="276"/>
    </row>
  </sheetData>
  <sheetProtection/>
  <mergeCells count="3">
    <mergeCell ref="A1:H1"/>
    <mergeCell ref="A2:H2"/>
    <mergeCell ref="A77:H77"/>
  </mergeCells>
  <printOptions gridLines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N60"/>
  <sheetViews>
    <sheetView zoomScale="70" zoomScaleNormal="70" zoomScalePageLayoutView="0" workbookViewId="0" topLeftCell="A10">
      <selection activeCell="F30" sqref="F30"/>
    </sheetView>
  </sheetViews>
  <sheetFormatPr defaultColWidth="9.140625" defaultRowHeight="12.75"/>
  <cols>
    <col min="1" max="1" width="7.421875" style="0" bestFit="1" customWidth="1"/>
    <col min="2" max="2" width="3.421875" style="0" bestFit="1" customWidth="1"/>
    <col min="3" max="3" width="15.57421875" style="0" customWidth="1"/>
    <col min="4" max="4" width="34.57421875" style="0" bestFit="1" customWidth="1"/>
    <col min="5" max="5" width="2.7109375" style="0" customWidth="1"/>
    <col min="6" max="6" width="18.8515625" style="0" bestFit="1" customWidth="1"/>
    <col min="7" max="7" width="13.57421875" style="0" bestFit="1" customWidth="1"/>
    <col min="8" max="8" width="2.7109375" style="0" customWidth="1"/>
    <col min="9" max="9" width="12.28125" style="0" bestFit="1" customWidth="1"/>
    <col min="10" max="10" width="20.7109375" style="0" customWidth="1"/>
  </cols>
  <sheetData>
    <row r="1" spans="1:9" ht="27">
      <c r="A1" s="311" t="s">
        <v>192</v>
      </c>
      <c r="B1" s="311"/>
      <c r="C1" s="311"/>
      <c r="D1" s="311"/>
      <c r="E1" s="311"/>
      <c r="F1" s="311"/>
      <c r="G1" s="311"/>
      <c r="H1" s="311"/>
      <c r="I1" s="311"/>
    </row>
    <row r="2" spans="1:9" ht="27">
      <c r="A2" s="312">
        <v>40985</v>
      </c>
      <c r="B2" s="312"/>
      <c r="C2" s="312"/>
      <c r="D2" s="312"/>
      <c r="E2" s="312"/>
      <c r="F2" s="312"/>
      <c r="G2" s="312"/>
      <c r="H2" s="312"/>
      <c r="I2" s="312"/>
    </row>
    <row r="3" spans="1:9" ht="27">
      <c r="A3" s="159"/>
      <c r="B3" s="159"/>
      <c r="C3" s="159"/>
      <c r="D3" s="159"/>
      <c r="E3" s="159"/>
      <c r="F3" s="159"/>
      <c r="G3" s="159"/>
      <c r="H3" s="159"/>
      <c r="I3" s="159"/>
    </row>
    <row r="4" spans="1:9" ht="14.25">
      <c r="A4" s="3" t="s">
        <v>2</v>
      </c>
      <c r="B4" s="4" t="s">
        <v>3</v>
      </c>
      <c r="C4" s="5" t="s">
        <v>4</v>
      </c>
      <c r="D4" s="6" t="s">
        <v>5</v>
      </c>
      <c r="E4" s="7"/>
      <c r="F4" s="8" t="s">
        <v>6</v>
      </c>
      <c r="G4" s="17" t="s">
        <v>7</v>
      </c>
      <c r="H4" s="10"/>
      <c r="I4" s="9" t="s">
        <v>8</v>
      </c>
    </row>
    <row r="5" spans="1:9" ht="19.5">
      <c r="A5" s="44"/>
      <c r="B5" s="14"/>
      <c r="C5" s="14"/>
      <c r="D5" s="15"/>
      <c r="F5" s="30" t="s">
        <v>0</v>
      </c>
      <c r="G5" s="31">
        <v>5.2</v>
      </c>
      <c r="H5" s="306" t="s">
        <v>1</v>
      </c>
      <c r="I5" s="306"/>
    </row>
    <row r="7" spans="1:10" ht="19.5">
      <c r="A7" s="23">
        <v>1</v>
      </c>
      <c r="B7" s="12">
        <v>1</v>
      </c>
      <c r="C7" s="18" t="s">
        <v>36</v>
      </c>
      <c r="D7" s="47" t="s">
        <v>87</v>
      </c>
      <c r="E7" s="13"/>
      <c r="F7" s="19">
        <v>0.012592592592592593</v>
      </c>
      <c r="G7" s="164">
        <f aca="true" t="shared" si="0" ref="G7:G27">($G$5/F7)/24</f>
        <v>17.205882352941178</v>
      </c>
      <c r="H7" s="22"/>
      <c r="I7" s="21">
        <f aca="true" t="shared" si="1" ref="I7:I19">F7/$G$5</f>
        <v>0.0024216524216524216</v>
      </c>
      <c r="J7" s="128" t="s">
        <v>120</v>
      </c>
    </row>
    <row r="8" spans="1:10" ht="19.5">
      <c r="A8" s="23">
        <v>6</v>
      </c>
      <c r="B8" s="12">
        <v>2</v>
      </c>
      <c r="C8" s="18" t="s">
        <v>458</v>
      </c>
      <c r="D8" s="47" t="s">
        <v>459</v>
      </c>
      <c r="E8" s="13"/>
      <c r="F8" s="19">
        <v>0.016180555555555556</v>
      </c>
      <c r="G8" s="164">
        <f t="shared" si="0"/>
        <v>13.390557939914162</v>
      </c>
      <c r="H8" s="22"/>
      <c r="I8" s="21">
        <f t="shared" si="1"/>
        <v>0.003111645299145299</v>
      </c>
      <c r="J8" s="128" t="s">
        <v>187</v>
      </c>
    </row>
    <row r="9" spans="1:10" ht="19.5">
      <c r="A9" s="23">
        <v>7</v>
      </c>
      <c r="B9" s="12">
        <v>3</v>
      </c>
      <c r="C9" s="18" t="s">
        <v>289</v>
      </c>
      <c r="D9" s="47" t="s">
        <v>89</v>
      </c>
      <c r="E9" s="13"/>
      <c r="F9" s="19">
        <v>0.016238425925925924</v>
      </c>
      <c r="G9" s="164">
        <f t="shared" si="0"/>
        <v>13.342836778332147</v>
      </c>
      <c r="H9" s="22"/>
      <c r="I9" s="21">
        <f>F9/$G$5</f>
        <v>0.003122774216524216</v>
      </c>
      <c r="J9" s="128" t="s">
        <v>127</v>
      </c>
    </row>
    <row r="10" spans="1:9" ht="19.5">
      <c r="A10" s="23">
        <v>8</v>
      </c>
      <c r="B10" s="12">
        <v>4</v>
      </c>
      <c r="C10" s="18" t="s">
        <v>9</v>
      </c>
      <c r="D10" s="47" t="s">
        <v>121</v>
      </c>
      <c r="E10" s="13"/>
      <c r="F10" s="19">
        <v>0.016261574074074074</v>
      </c>
      <c r="G10" s="164">
        <f t="shared" si="0"/>
        <v>13.323843416370108</v>
      </c>
      <c r="H10" s="22"/>
      <c r="I10" s="21">
        <f t="shared" si="1"/>
        <v>0.0031272257834757834</v>
      </c>
    </row>
    <row r="11" spans="1:9" ht="19.5">
      <c r="A11" s="23">
        <v>10</v>
      </c>
      <c r="B11" s="12">
        <v>5</v>
      </c>
      <c r="C11" s="18" t="s">
        <v>303</v>
      </c>
      <c r="D11" s="47" t="s">
        <v>304</v>
      </c>
      <c r="E11" s="13"/>
      <c r="F11" s="19">
        <v>0.016863425925925928</v>
      </c>
      <c r="G11" s="164">
        <f t="shared" si="0"/>
        <v>12.84831846259437</v>
      </c>
      <c r="H11" s="22"/>
      <c r="I11" s="21">
        <f t="shared" si="1"/>
        <v>0.0032429665242165243</v>
      </c>
    </row>
    <row r="12" spans="1:10" ht="19.5">
      <c r="A12" s="23">
        <v>12</v>
      </c>
      <c r="B12" s="12">
        <v>6</v>
      </c>
      <c r="C12" s="18" t="s">
        <v>178</v>
      </c>
      <c r="D12" s="47" t="s">
        <v>134</v>
      </c>
      <c r="E12" s="13"/>
      <c r="F12" s="19">
        <v>0.016863425925925928</v>
      </c>
      <c r="G12" s="164">
        <f t="shared" si="0"/>
        <v>12.84831846259437</v>
      </c>
      <c r="H12" s="22"/>
      <c r="I12" s="21">
        <f t="shared" si="1"/>
        <v>0.0032429665242165243</v>
      </c>
      <c r="J12" s="128" t="s">
        <v>409</v>
      </c>
    </row>
    <row r="13" spans="1:9" ht="19.5">
      <c r="A13" s="23">
        <v>13</v>
      </c>
      <c r="B13" s="12">
        <v>7</v>
      </c>
      <c r="C13" s="18" t="s">
        <v>234</v>
      </c>
      <c r="D13" s="47" t="s">
        <v>235</v>
      </c>
      <c r="E13" s="13"/>
      <c r="F13" s="19">
        <v>0.01712962962962963</v>
      </c>
      <c r="G13" s="164">
        <f t="shared" si="0"/>
        <v>12.648648648648647</v>
      </c>
      <c r="H13" s="22"/>
      <c r="I13" s="21">
        <f t="shared" si="1"/>
        <v>0.0032941595441595443</v>
      </c>
    </row>
    <row r="14" spans="1:9" ht="19.5">
      <c r="A14" s="23">
        <v>14</v>
      </c>
      <c r="B14" s="12">
        <v>8</v>
      </c>
      <c r="C14" s="18" t="s">
        <v>248</v>
      </c>
      <c r="D14" s="47" t="s">
        <v>249</v>
      </c>
      <c r="E14" s="13"/>
      <c r="F14" s="19">
        <v>0.017314814814814814</v>
      </c>
      <c r="G14" s="164">
        <f t="shared" si="0"/>
        <v>12.513368983957221</v>
      </c>
      <c r="H14" s="22"/>
      <c r="I14" s="21">
        <f>F14/$G$5</f>
        <v>0.0033297720797720795</v>
      </c>
    </row>
    <row r="15" spans="1:9" ht="19.5">
      <c r="A15" s="23">
        <v>16</v>
      </c>
      <c r="B15" s="12">
        <v>9</v>
      </c>
      <c r="C15" s="18" t="s">
        <v>52</v>
      </c>
      <c r="D15" s="47" t="s">
        <v>154</v>
      </c>
      <c r="E15" s="13"/>
      <c r="F15" s="19">
        <v>0.01765046296296296</v>
      </c>
      <c r="G15" s="164">
        <f t="shared" si="0"/>
        <v>12.275409836065576</v>
      </c>
      <c r="H15" s="22"/>
      <c r="I15" s="21">
        <f>F15/$G$5</f>
        <v>0.0033943198005698004</v>
      </c>
    </row>
    <row r="16" spans="1:9" ht="19.5">
      <c r="A16" s="23">
        <v>17</v>
      </c>
      <c r="B16" s="12">
        <v>10</v>
      </c>
      <c r="C16" s="18" t="s">
        <v>143</v>
      </c>
      <c r="D16" s="47" t="s">
        <v>118</v>
      </c>
      <c r="E16" s="13"/>
      <c r="F16" s="19">
        <v>0.018460648148148146</v>
      </c>
      <c r="G16" s="164">
        <f t="shared" si="0"/>
        <v>11.736677115987462</v>
      </c>
      <c r="H16" s="22"/>
      <c r="I16" s="21">
        <f>F16/$G$5</f>
        <v>0.0035501246438746433</v>
      </c>
    </row>
    <row r="17" spans="1:9" ht="19.5">
      <c r="A17" s="23">
        <v>19</v>
      </c>
      <c r="B17" s="12">
        <v>11</v>
      </c>
      <c r="C17" s="18" t="s">
        <v>141</v>
      </c>
      <c r="D17" s="47" t="s">
        <v>142</v>
      </c>
      <c r="E17" s="13"/>
      <c r="F17" s="19">
        <v>0.01900462962962963</v>
      </c>
      <c r="G17" s="164">
        <f t="shared" si="0"/>
        <v>11.400730816077953</v>
      </c>
      <c r="H17" s="22"/>
      <c r="I17" s="21">
        <f>F17/$G$5</f>
        <v>0.0036547364672364674</v>
      </c>
    </row>
    <row r="18" spans="1:9" ht="19.5">
      <c r="A18" s="23">
        <v>20</v>
      </c>
      <c r="B18" s="12">
        <v>12</v>
      </c>
      <c r="C18" s="18" t="s">
        <v>63</v>
      </c>
      <c r="D18" s="47" t="s">
        <v>115</v>
      </c>
      <c r="E18" s="13"/>
      <c r="F18" s="19">
        <v>0.01909722222222222</v>
      </c>
      <c r="G18" s="164">
        <f t="shared" si="0"/>
        <v>11.345454545454546</v>
      </c>
      <c r="H18" s="22"/>
      <c r="I18" s="21">
        <f>F18/$G$5</f>
        <v>0.0036725427350427346</v>
      </c>
    </row>
    <row r="19" spans="1:9" ht="19.5">
      <c r="A19" s="23">
        <v>23</v>
      </c>
      <c r="B19" s="12">
        <v>13</v>
      </c>
      <c r="C19" s="18" t="s">
        <v>250</v>
      </c>
      <c r="D19" s="47" t="s">
        <v>249</v>
      </c>
      <c r="E19" s="13"/>
      <c r="F19" s="19">
        <v>0.019849537037037037</v>
      </c>
      <c r="G19" s="164">
        <f t="shared" si="0"/>
        <v>10.915451895043732</v>
      </c>
      <c r="H19" s="22"/>
      <c r="I19" s="21">
        <f t="shared" si="1"/>
        <v>0.0038172186609686607</v>
      </c>
    </row>
    <row r="20" spans="1:9" ht="19.5">
      <c r="A20" s="23">
        <v>24</v>
      </c>
      <c r="B20" s="12">
        <v>14</v>
      </c>
      <c r="C20" s="18" t="s">
        <v>460</v>
      </c>
      <c r="D20" s="47" t="s">
        <v>461</v>
      </c>
      <c r="E20" s="13"/>
      <c r="F20" s="19">
        <v>0.01996527777777778</v>
      </c>
      <c r="G20" s="164">
        <f t="shared" si="0"/>
        <v>10.852173913043478</v>
      </c>
      <c r="H20" s="22"/>
      <c r="I20" s="21">
        <f aca="true" t="shared" si="2" ref="I20:I27">F20/$G$5</f>
        <v>0.003839476495726496</v>
      </c>
    </row>
    <row r="21" spans="1:9" ht="19.5">
      <c r="A21" s="23">
        <v>25</v>
      </c>
      <c r="B21" s="12">
        <v>15</v>
      </c>
      <c r="C21" s="18" t="s">
        <v>144</v>
      </c>
      <c r="D21" s="47" t="s">
        <v>145</v>
      </c>
      <c r="E21" s="13"/>
      <c r="F21" s="19">
        <v>0.020601851851851854</v>
      </c>
      <c r="G21" s="164">
        <f t="shared" si="0"/>
        <v>10.516853932584269</v>
      </c>
      <c r="H21" s="22"/>
      <c r="I21" s="21">
        <f t="shared" si="2"/>
        <v>0.003961894586894587</v>
      </c>
    </row>
    <row r="22" spans="1:9" ht="19.5">
      <c r="A22" s="23">
        <v>26</v>
      </c>
      <c r="B22" s="12">
        <v>16</v>
      </c>
      <c r="C22" s="18" t="s">
        <v>20</v>
      </c>
      <c r="D22" s="47" t="s">
        <v>89</v>
      </c>
      <c r="E22" s="13"/>
      <c r="F22" s="19">
        <v>0.020601851851851854</v>
      </c>
      <c r="G22" s="164">
        <f t="shared" si="0"/>
        <v>10.516853932584269</v>
      </c>
      <c r="H22" s="22"/>
      <c r="I22" s="21">
        <f t="shared" si="2"/>
        <v>0.003961894586894587</v>
      </c>
    </row>
    <row r="23" spans="1:9" ht="19.5">
      <c r="A23" s="23">
        <v>27</v>
      </c>
      <c r="B23" s="12">
        <v>17</v>
      </c>
      <c r="C23" s="18" t="s">
        <v>462</v>
      </c>
      <c r="D23" s="47" t="s">
        <v>463</v>
      </c>
      <c r="E23" s="13"/>
      <c r="F23" s="19">
        <v>0.020601851851851854</v>
      </c>
      <c r="G23" s="164">
        <f t="shared" si="0"/>
        <v>10.516853932584269</v>
      </c>
      <c r="H23" s="22"/>
      <c r="I23" s="21">
        <f t="shared" si="2"/>
        <v>0.003961894586894587</v>
      </c>
    </row>
    <row r="24" spans="1:9" ht="19.5">
      <c r="A24" s="23">
        <v>29</v>
      </c>
      <c r="B24" s="12">
        <v>18</v>
      </c>
      <c r="C24" s="18" t="s">
        <v>188</v>
      </c>
      <c r="D24" s="47" t="s">
        <v>224</v>
      </c>
      <c r="E24" s="13"/>
      <c r="F24" s="19">
        <v>0.0212962962962963</v>
      </c>
      <c r="G24" s="164">
        <f t="shared" si="0"/>
        <v>10.17391304347826</v>
      </c>
      <c r="H24" s="22"/>
      <c r="I24" s="21">
        <f t="shared" si="2"/>
        <v>0.004095441595441596</v>
      </c>
    </row>
    <row r="25" spans="1:9" ht="19.5">
      <c r="A25" s="23">
        <v>36</v>
      </c>
      <c r="B25" s="12">
        <v>19</v>
      </c>
      <c r="C25" s="18" t="s">
        <v>305</v>
      </c>
      <c r="D25" s="47" t="s">
        <v>306</v>
      </c>
      <c r="E25" s="13"/>
      <c r="F25" s="19">
        <v>0.02199074074074074</v>
      </c>
      <c r="G25" s="164">
        <f t="shared" si="0"/>
        <v>9.852631578947369</v>
      </c>
      <c r="H25" s="22"/>
      <c r="I25" s="21">
        <f t="shared" si="2"/>
        <v>0.004228988603988604</v>
      </c>
    </row>
    <row r="26" spans="1:9" ht="19.5">
      <c r="A26" s="23">
        <v>49</v>
      </c>
      <c r="B26" s="12">
        <v>20</v>
      </c>
      <c r="C26" s="18" t="s">
        <v>464</v>
      </c>
      <c r="D26" s="47" t="s">
        <v>465</v>
      </c>
      <c r="E26" s="13"/>
      <c r="F26" s="19">
        <v>0.02476851851851852</v>
      </c>
      <c r="G26" s="164">
        <f t="shared" si="0"/>
        <v>8.74766355140187</v>
      </c>
      <c r="H26" s="22"/>
      <c r="I26" s="21">
        <f t="shared" si="2"/>
        <v>0.004763176638176638</v>
      </c>
    </row>
    <row r="27" spans="1:9" ht="19.5">
      <c r="A27" s="23">
        <v>50</v>
      </c>
      <c r="B27" s="12">
        <v>21</v>
      </c>
      <c r="C27" s="18" t="s">
        <v>311</v>
      </c>
      <c r="D27" s="47" t="s">
        <v>249</v>
      </c>
      <c r="E27" s="13"/>
      <c r="F27" s="19">
        <v>0.02478009259259259</v>
      </c>
      <c r="G27" s="164">
        <f t="shared" si="0"/>
        <v>8.743577767398413</v>
      </c>
      <c r="H27" s="22"/>
      <c r="I27" s="21">
        <f t="shared" si="2"/>
        <v>0.004765402421652421</v>
      </c>
    </row>
    <row r="28" spans="1:9" ht="19.5" customHeight="1">
      <c r="A28" s="54" t="s">
        <v>466</v>
      </c>
      <c r="B28" s="54"/>
      <c r="C28" s="54"/>
      <c r="D28" s="54"/>
      <c r="E28" s="54"/>
      <c r="F28" s="19"/>
      <c r="G28" s="20"/>
      <c r="H28" s="22"/>
      <c r="I28" s="21"/>
    </row>
    <row r="29" spans="1:9" ht="19.5">
      <c r="A29" s="49"/>
      <c r="B29" s="50"/>
      <c r="C29" s="18"/>
      <c r="D29" s="51"/>
      <c r="E29" s="13"/>
      <c r="F29" s="30" t="s">
        <v>0</v>
      </c>
      <c r="G29" s="31">
        <v>10.2</v>
      </c>
      <c r="H29" s="306" t="s">
        <v>1</v>
      </c>
      <c r="I29" s="306"/>
    </row>
    <row r="30" spans="1:9" ht="18">
      <c r="A30" s="3" t="s">
        <v>2</v>
      </c>
      <c r="B30" s="4" t="s">
        <v>3</v>
      </c>
      <c r="C30" s="5" t="s">
        <v>4</v>
      </c>
      <c r="D30" s="6" t="s">
        <v>5</v>
      </c>
      <c r="E30" s="51"/>
      <c r="F30" s="8" t="s">
        <v>6</v>
      </c>
      <c r="G30" s="17" t="s">
        <v>7</v>
      </c>
      <c r="H30" s="10"/>
      <c r="I30" s="9" t="s">
        <v>8</v>
      </c>
    </row>
    <row r="31" spans="1:10" ht="19.5">
      <c r="A31" s="23">
        <v>2</v>
      </c>
      <c r="B31" s="12">
        <v>22</v>
      </c>
      <c r="C31" s="18" t="s">
        <v>18</v>
      </c>
      <c r="D31" s="47" t="s">
        <v>124</v>
      </c>
      <c r="E31" s="13"/>
      <c r="F31" s="19">
        <v>0.02449074074074074</v>
      </c>
      <c r="G31" s="165">
        <f aca="true" t="shared" si="3" ref="G31:G58">($G$29/F31)/24</f>
        <v>17.35349716446125</v>
      </c>
      <c r="H31" s="25"/>
      <c r="I31" s="53">
        <f aca="true" t="shared" si="4" ref="I31:I40">F31/$G$29</f>
        <v>0.0024010530137981117</v>
      </c>
      <c r="J31" s="128" t="s">
        <v>185</v>
      </c>
    </row>
    <row r="32" spans="1:10" ht="19.5">
      <c r="A32" s="23">
        <v>10</v>
      </c>
      <c r="B32" s="12">
        <v>23</v>
      </c>
      <c r="C32" s="18" t="s">
        <v>176</v>
      </c>
      <c r="D32" s="47" t="s">
        <v>177</v>
      </c>
      <c r="E32" s="13"/>
      <c r="F32" s="19">
        <v>0.02767361111111111</v>
      </c>
      <c r="G32" s="165">
        <f t="shared" si="3"/>
        <v>15.357590966122961</v>
      </c>
      <c r="H32" s="25"/>
      <c r="I32" s="53">
        <f t="shared" si="4"/>
        <v>0.002713099128540305</v>
      </c>
      <c r="J32" s="163" t="s">
        <v>187</v>
      </c>
    </row>
    <row r="33" spans="1:14" ht="19.5">
      <c r="A33" s="23">
        <v>11</v>
      </c>
      <c r="B33" s="12">
        <v>24</v>
      </c>
      <c r="C33" s="18" t="s">
        <v>33</v>
      </c>
      <c r="D33" s="47" t="s">
        <v>91</v>
      </c>
      <c r="E33" s="13"/>
      <c r="F33" s="19">
        <v>0.027685185185185188</v>
      </c>
      <c r="G33" s="165">
        <f t="shared" si="3"/>
        <v>15.35117056856187</v>
      </c>
      <c r="H33" s="25"/>
      <c r="I33" s="53">
        <f t="shared" si="4"/>
        <v>0.0027142338416848225</v>
      </c>
      <c r="J33" s="48"/>
      <c r="K33" s="48"/>
      <c r="L33" s="48"/>
      <c r="M33" s="48"/>
      <c r="N33" s="48"/>
    </row>
    <row r="34" spans="1:9" ht="19.5">
      <c r="A34" s="23">
        <v>15</v>
      </c>
      <c r="B34" s="12">
        <v>25</v>
      </c>
      <c r="C34" s="18" t="s">
        <v>23</v>
      </c>
      <c r="D34" s="47" t="s">
        <v>468</v>
      </c>
      <c r="E34" s="13"/>
      <c r="F34" s="19">
        <v>0.028796296296296296</v>
      </c>
      <c r="G34" s="165">
        <f t="shared" si="3"/>
        <v>14.758842443729904</v>
      </c>
      <c r="H34" s="25"/>
      <c r="I34" s="53">
        <f t="shared" si="4"/>
        <v>0.0028231663035584607</v>
      </c>
    </row>
    <row r="35" spans="1:9" ht="19.5">
      <c r="A35" s="23">
        <v>16</v>
      </c>
      <c r="B35" s="12">
        <v>26</v>
      </c>
      <c r="C35" s="18" t="s">
        <v>113</v>
      </c>
      <c r="D35" s="47" t="s">
        <v>132</v>
      </c>
      <c r="E35" s="13"/>
      <c r="F35" s="19">
        <v>0.02925925925925926</v>
      </c>
      <c r="G35" s="165">
        <f t="shared" si="3"/>
        <v>14.525316455696201</v>
      </c>
      <c r="H35" s="25"/>
      <c r="I35" s="53">
        <f t="shared" si="4"/>
        <v>0.002868554829339143</v>
      </c>
    </row>
    <row r="36" spans="1:14" ht="19.5">
      <c r="A36" s="23">
        <v>17</v>
      </c>
      <c r="B36" s="12">
        <v>27</v>
      </c>
      <c r="C36" s="18" t="s">
        <v>15</v>
      </c>
      <c r="D36" s="47" t="s">
        <v>99</v>
      </c>
      <c r="E36" s="13"/>
      <c r="F36" s="19">
        <v>0.0296875</v>
      </c>
      <c r="G36" s="165">
        <f t="shared" si="3"/>
        <v>14.31578947368421</v>
      </c>
      <c r="H36" s="25"/>
      <c r="I36" s="53">
        <f t="shared" si="4"/>
        <v>0.0029105392156862746</v>
      </c>
      <c r="J36" s="48"/>
      <c r="K36" s="48"/>
      <c r="L36" s="48"/>
      <c r="M36" s="48"/>
      <c r="N36" s="48"/>
    </row>
    <row r="37" spans="1:9" ht="19.5">
      <c r="A37" s="23">
        <v>19</v>
      </c>
      <c r="B37" s="12">
        <v>28</v>
      </c>
      <c r="C37" s="18" t="s">
        <v>60</v>
      </c>
      <c r="D37" s="47" t="s">
        <v>92</v>
      </c>
      <c r="E37" s="13"/>
      <c r="F37" s="19">
        <v>0.029699074074074072</v>
      </c>
      <c r="G37" s="165">
        <f t="shared" si="3"/>
        <v>14.31021044427124</v>
      </c>
      <c r="H37" s="25"/>
      <c r="I37" s="53">
        <f t="shared" si="4"/>
        <v>0.0029116739288307914</v>
      </c>
    </row>
    <row r="38" spans="1:9" ht="19.5">
      <c r="A38" s="23">
        <v>20</v>
      </c>
      <c r="B38" s="12">
        <v>29</v>
      </c>
      <c r="C38" s="18" t="s">
        <v>167</v>
      </c>
      <c r="D38" s="47" t="s">
        <v>436</v>
      </c>
      <c r="E38" s="13"/>
      <c r="F38" s="19">
        <v>0.029699074074074072</v>
      </c>
      <c r="G38" s="165">
        <f t="shared" si="3"/>
        <v>14.31021044427124</v>
      </c>
      <c r="H38" s="25"/>
      <c r="I38" s="53">
        <f t="shared" si="4"/>
        <v>0.0029116739288307914</v>
      </c>
    </row>
    <row r="39" spans="1:9" ht="19.5">
      <c r="A39" s="23">
        <v>21</v>
      </c>
      <c r="B39" s="12">
        <v>30</v>
      </c>
      <c r="C39" s="18" t="s">
        <v>30</v>
      </c>
      <c r="D39" s="47" t="s">
        <v>126</v>
      </c>
      <c r="E39" s="13"/>
      <c r="F39" s="19">
        <v>0.029988425925925922</v>
      </c>
      <c r="G39" s="165">
        <f t="shared" si="3"/>
        <v>14.172134311076805</v>
      </c>
      <c r="H39" s="25"/>
      <c r="I39" s="53">
        <f t="shared" si="4"/>
        <v>0.002940041757443718</v>
      </c>
    </row>
    <row r="40" spans="1:9" ht="19.5">
      <c r="A40" s="23">
        <v>23</v>
      </c>
      <c r="B40" s="12">
        <v>31</v>
      </c>
      <c r="C40" s="18" t="s">
        <v>129</v>
      </c>
      <c r="D40" s="47" t="s">
        <v>422</v>
      </c>
      <c r="E40" s="13"/>
      <c r="F40" s="19">
        <v>0.029988425925925922</v>
      </c>
      <c r="G40" s="165">
        <f t="shared" si="3"/>
        <v>14.172134311076805</v>
      </c>
      <c r="H40" s="25"/>
      <c r="I40" s="53">
        <f t="shared" si="4"/>
        <v>0.002940041757443718</v>
      </c>
    </row>
    <row r="41" spans="1:9" ht="19.5">
      <c r="A41" s="23">
        <v>24</v>
      </c>
      <c r="B41" s="12">
        <v>32</v>
      </c>
      <c r="C41" s="18" t="s">
        <v>44</v>
      </c>
      <c r="D41" s="47" t="s">
        <v>87</v>
      </c>
      <c r="E41" s="13"/>
      <c r="F41" s="19">
        <v>0.030324074074074073</v>
      </c>
      <c r="G41" s="165">
        <f t="shared" si="3"/>
        <v>14.015267175572518</v>
      </c>
      <c r="H41" s="25"/>
      <c r="I41" s="53">
        <f aca="true" t="shared" si="5" ref="I41:I58">F41/$G$29</f>
        <v>0.002972948438634713</v>
      </c>
    </row>
    <row r="42" spans="1:9" ht="19.5">
      <c r="A42" s="23">
        <v>25</v>
      </c>
      <c r="B42" s="12">
        <v>33</v>
      </c>
      <c r="C42" s="18" t="s">
        <v>301</v>
      </c>
      <c r="D42" s="47" t="s">
        <v>300</v>
      </c>
      <c r="E42" s="13"/>
      <c r="F42" s="19">
        <v>0.030358796296296297</v>
      </c>
      <c r="G42" s="165">
        <f t="shared" si="3"/>
        <v>13.999237514296604</v>
      </c>
      <c r="H42" s="25"/>
      <c r="I42" s="53">
        <f t="shared" si="5"/>
        <v>0.0029763525780682645</v>
      </c>
    </row>
    <row r="43" spans="1:9" ht="19.5">
      <c r="A43" s="23">
        <v>26</v>
      </c>
      <c r="B43" s="12">
        <v>34</v>
      </c>
      <c r="C43" s="18" t="s">
        <v>197</v>
      </c>
      <c r="D43" s="47" t="s">
        <v>94</v>
      </c>
      <c r="E43" s="13"/>
      <c r="F43" s="19">
        <v>0.03061342592592593</v>
      </c>
      <c r="G43" s="165">
        <f t="shared" si="3"/>
        <v>13.882797731568994</v>
      </c>
      <c r="H43" s="25"/>
      <c r="I43" s="53">
        <f t="shared" si="5"/>
        <v>0.00300131626724764</v>
      </c>
    </row>
    <row r="44" spans="1:9" ht="19.5">
      <c r="A44" s="23">
        <v>28</v>
      </c>
      <c r="B44" s="12">
        <v>35</v>
      </c>
      <c r="C44" s="18" t="s">
        <v>470</v>
      </c>
      <c r="D44" s="47" t="s">
        <v>469</v>
      </c>
      <c r="E44" s="13"/>
      <c r="F44" s="19">
        <v>0.03145833333333333</v>
      </c>
      <c r="G44" s="165">
        <f t="shared" si="3"/>
        <v>13.509933774834437</v>
      </c>
      <c r="H44" s="25"/>
      <c r="I44" s="53">
        <f t="shared" si="5"/>
        <v>0.0030841503267973855</v>
      </c>
    </row>
    <row r="45" spans="1:9" ht="19.5">
      <c r="A45" s="23">
        <v>30</v>
      </c>
      <c r="B45" s="12">
        <v>36</v>
      </c>
      <c r="C45" s="18" t="s">
        <v>10</v>
      </c>
      <c r="D45" s="47" t="s">
        <v>159</v>
      </c>
      <c r="E45" s="13"/>
      <c r="F45" s="19">
        <v>0.031712962962962964</v>
      </c>
      <c r="G45" s="165">
        <f t="shared" si="3"/>
        <v>13.401459854014597</v>
      </c>
      <c r="H45" s="25"/>
      <c r="I45" s="53">
        <f t="shared" si="5"/>
        <v>0.003109114015976761</v>
      </c>
    </row>
    <row r="46" spans="1:9" ht="19.5">
      <c r="A46" s="23">
        <v>33</v>
      </c>
      <c r="B46" s="12">
        <v>37</v>
      </c>
      <c r="C46" s="18" t="s">
        <v>191</v>
      </c>
      <c r="D46" s="47" t="s">
        <v>190</v>
      </c>
      <c r="E46" s="13"/>
      <c r="F46" s="19">
        <v>0.033240740740740744</v>
      </c>
      <c r="G46" s="165">
        <f t="shared" si="3"/>
        <v>12.78551532033426</v>
      </c>
      <c r="H46" s="25"/>
      <c r="I46" s="53">
        <f t="shared" si="5"/>
        <v>0.0032588961510530146</v>
      </c>
    </row>
    <row r="47" spans="1:9" ht="19.5">
      <c r="A47" s="23">
        <v>42</v>
      </c>
      <c r="B47" s="12">
        <v>38</v>
      </c>
      <c r="C47" s="18" t="s">
        <v>109</v>
      </c>
      <c r="D47" s="47" t="s">
        <v>101</v>
      </c>
      <c r="E47" s="13"/>
      <c r="F47" s="19">
        <v>0.0347337962962963</v>
      </c>
      <c r="G47" s="165">
        <f t="shared" si="3"/>
        <v>12.235921359546817</v>
      </c>
      <c r="H47" s="25"/>
      <c r="I47" s="53">
        <f t="shared" si="5"/>
        <v>0.0034052741466957157</v>
      </c>
    </row>
    <row r="48" spans="1:9" ht="19.5">
      <c r="A48" s="23">
        <v>43</v>
      </c>
      <c r="B48" s="12">
        <v>39</v>
      </c>
      <c r="C48" s="18" t="s">
        <v>135</v>
      </c>
      <c r="D48" s="47" t="s">
        <v>136</v>
      </c>
      <c r="E48" s="13"/>
      <c r="F48" s="19">
        <v>0.0347337962962963</v>
      </c>
      <c r="G48" s="165">
        <f t="shared" si="3"/>
        <v>12.235921359546817</v>
      </c>
      <c r="H48" s="25"/>
      <c r="I48" s="53">
        <f t="shared" si="5"/>
        <v>0.0034052741466957157</v>
      </c>
    </row>
    <row r="49" spans="1:9" ht="19.5">
      <c r="A49" s="23">
        <v>46</v>
      </c>
      <c r="B49" s="12">
        <v>40</v>
      </c>
      <c r="C49" s="18" t="s">
        <v>189</v>
      </c>
      <c r="D49" s="47" t="s">
        <v>184</v>
      </c>
      <c r="E49" s="13"/>
      <c r="F49" s="19">
        <v>0.03591435185185186</v>
      </c>
      <c r="G49" s="165">
        <f t="shared" si="3"/>
        <v>11.833709313567512</v>
      </c>
      <c r="H49" s="25"/>
      <c r="I49" s="53">
        <f t="shared" si="5"/>
        <v>0.0035210148874364566</v>
      </c>
    </row>
    <row r="50" spans="1:9" ht="19.5">
      <c r="A50" s="23">
        <v>50</v>
      </c>
      <c r="B50" s="12">
        <v>41</v>
      </c>
      <c r="C50" s="18" t="s">
        <v>471</v>
      </c>
      <c r="D50" s="47" t="s">
        <v>472</v>
      </c>
      <c r="E50" s="13"/>
      <c r="F50" s="19">
        <v>0.03692129629629629</v>
      </c>
      <c r="G50" s="165">
        <f t="shared" si="3"/>
        <v>11.510971786833856</v>
      </c>
      <c r="H50" s="25"/>
      <c r="I50" s="53">
        <f t="shared" si="5"/>
        <v>0.003619734931009441</v>
      </c>
    </row>
    <row r="51" spans="1:9" ht="19.5">
      <c r="A51" s="23">
        <v>51</v>
      </c>
      <c r="B51" s="12">
        <v>42</v>
      </c>
      <c r="C51" s="18" t="s">
        <v>11</v>
      </c>
      <c r="D51" s="47" t="s">
        <v>239</v>
      </c>
      <c r="E51" s="13"/>
      <c r="F51" s="19">
        <v>0.03692129629629629</v>
      </c>
      <c r="G51" s="165">
        <f t="shared" si="3"/>
        <v>11.510971786833856</v>
      </c>
      <c r="H51" s="25"/>
      <c r="I51" s="53">
        <f t="shared" si="5"/>
        <v>0.003619734931009441</v>
      </c>
    </row>
    <row r="52" spans="1:9" ht="19.5">
      <c r="A52" s="23">
        <v>52</v>
      </c>
      <c r="B52" s="12">
        <v>43</v>
      </c>
      <c r="C52" s="18" t="s">
        <v>31</v>
      </c>
      <c r="D52" s="47" t="s">
        <v>158</v>
      </c>
      <c r="E52" s="13"/>
      <c r="F52" s="19">
        <v>0.036944444444444446</v>
      </c>
      <c r="G52" s="165">
        <f t="shared" si="3"/>
        <v>11.503759398496237</v>
      </c>
      <c r="H52" s="25"/>
      <c r="I52" s="53">
        <f t="shared" si="5"/>
        <v>0.0036220043572984754</v>
      </c>
    </row>
    <row r="53" spans="1:9" ht="19.5">
      <c r="A53" s="23">
        <v>53</v>
      </c>
      <c r="B53" s="12">
        <v>44</v>
      </c>
      <c r="C53" s="18" t="s">
        <v>39</v>
      </c>
      <c r="D53" s="47" t="s">
        <v>247</v>
      </c>
      <c r="E53" s="13"/>
      <c r="F53" s="19">
        <v>0.036944444444444446</v>
      </c>
      <c r="G53" s="165">
        <f t="shared" si="3"/>
        <v>11.503759398496237</v>
      </c>
      <c r="H53" s="25"/>
      <c r="I53" s="53">
        <f t="shared" si="5"/>
        <v>0.0036220043572984754</v>
      </c>
    </row>
    <row r="54" spans="1:9" ht="19.5">
      <c r="A54" s="23">
        <v>54</v>
      </c>
      <c r="B54" s="12">
        <v>45</v>
      </c>
      <c r="C54" s="18" t="s">
        <v>196</v>
      </c>
      <c r="D54" s="47" t="s">
        <v>230</v>
      </c>
      <c r="E54" s="13"/>
      <c r="F54" s="19">
        <v>0.036944444444444446</v>
      </c>
      <c r="G54" s="165">
        <f t="shared" si="3"/>
        <v>11.503759398496237</v>
      </c>
      <c r="H54" s="25"/>
      <c r="I54" s="53">
        <f t="shared" si="5"/>
        <v>0.0036220043572984754</v>
      </c>
    </row>
    <row r="55" spans="1:9" ht="19.5">
      <c r="A55" s="23">
        <v>55</v>
      </c>
      <c r="B55" s="12">
        <v>46</v>
      </c>
      <c r="C55" s="18" t="s">
        <v>110</v>
      </c>
      <c r="D55" s="47" t="s">
        <v>111</v>
      </c>
      <c r="E55" s="13"/>
      <c r="F55" s="19">
        <v>0.036944444444444446</v>
      </c>
      <c r="G55" s="165">
        <f t="shared" si="3"/>
        <v>11.503759398496237</v>
      </c>
      <c r="H55" s="25"/>
      <c r="I55" s="53">
        <f t="shared" si="5"/>
        <v>0.0036220043572984754</v>
      </c>
    </row>
    <row r="56" spans="1:9" ht="19.5">
      <c r="A56" s="23">
        <v>57</v>
      </c>
      <c r="B56" s="12">
        <v>47</v>
      </c>
      <c r="C56" s="18" t="s">
        <v>191</v>
      </c>
      <c r="D56" s="47" t="s">
        <v>473</v>
      </c>
      <c r="E56" s="13"/>
      <c r="F56" s="19">
        <v>0.03796296296296296</v>
      </c>
      <c r="G56" s="165">
        <f t="shared" si="3"/>
        <v>11.195121951219512</v>
      </c>
      <c r="H56" s="25"/>
      <c r="I56" s="53">
        <f t="shared" si="5"/>
        <v>0.003721859114015977</v>
      </c>
    </row>
    <row r="57" spans="1:9" ht="19.5">
      <c r="A57" s="23">
        <v>58</v>
      </c>
      <c r="B57" s="12">
        <v>48</v>
      </c>
      <c r="C57" s="18" t="s">
        <v>474</v>
      </c>
      <c r="D57" s="47" t="s">
        <v>475</v>
      </c>
      <c r="E57" s="13"/>
      <c r="F57" s="19">
        <v>0.03850694444444445</v>
      </c>
      <c r="G57" s="165">
        <f t="shared" si="3"/>
        <v>11.036970243462576</v>
      </c>
      <c r="H57" s="25"/>
      <c r="I57" s="53">
        <f t="shared" si="5"/>
        <v>0.0037751906318082796</v>
      </c>
    </row>
    <row r="58" spans="1:9" ht="19.5">
      <c r="A58" s="23">
        <v>60</v>
      </c>
      <c r="B58" s="12">
        <v>49</v>
      </c>
      <c r="C58" s="18" t="s">
        <v>64</v>
      </c>
      <c r="D58" s="47" t="s">
        <v>116</v>
      </c>
      <c r="E58" s="13"/>
      <c r="F58" s="19">
        <v>0.04128472222222222</v>
      </c>
      <c r="G58" s="165">
        <f t="shared" si="3"/>
        <v>10.294365012615643</v>
      </c>
      <c r="H58" s="25"/>
      <c r="I58" s="53">
        <f t="shared" si="5"/>
        <v>0.004047521786492375</v>
      </c>
    </row>
    <row r="59" spans="1:9" ht="18">
      <c r="A59" s="54" t="s">
        <v>193</v>
      </c>
      <c r="B59" s="48"/>
      <c r="C59" s="48"/>
      <c r="D59" s="48"/>
      <c r="E59" s="48"/>
      <c r="F59" s="19"/>
      <c r="G59" s="52"/>
      <c r="H59" s="25"/>
      <c r="I59" s="53"/>
    </row>
    <row r="60" spans="1:9" ht="18">
      <c r="A60" s="48"/>
      <c r="B60" s="48"/>
      <c r="C60" s="48"/>
      <c r="D60" s="48"/>
      <c r="E60" s="48"/>
      <c r="F60" s="19"/>
      <c r="G60" s="52"/>
      <c r="H60" s="25"/>
      <c r="I60" s="53"/>
    </row>
  </sheetData>
  <sheetProtection/>
  <mergeCells count="4">
    <mergeCell ref="H29:I29"/>
    <mergeCell ref="A1:I1"/>
    <mergeCell ref="A2:I2"/>
    <mergeCell ref="H5:I5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M38"/>
  <sheetViews>
    <sheetView zoomScale="75" zoomScaleNormal="75" zoomScalePageLayoutView="0" workbookViewId="0" topLeftCell="A1">
      <selection activeCell="D31" sqref="D31"/>
    </sheetView>
  </sheetViews>
  <sheetFormatPr defaultColWidth="9.140625" defaultRowHeight="12.75"/>
  <cols>
    <col min="1" max="1" width="9.8515625" style="0" bestFit="1" customWidth="1"/>
    <col min="3" max="3" width="12.421875" style="0" bestFit="1" customWidth="1"/>
    <col min="4" max="4" width="31.140625" style="16" bestFit="1" customWidth="1"/>
    <col min="5" max="5" width="1.7109375" style="0" customWidth="1"/>
    <col min="6" max="6" width="17.28125" style="0" bestFit="1" customWidth="1"/>
    <col min="7" max="7" width="15.8515625" style="0" bestFit="1" customWidth="1"/>
    <col min="8" max="8" width="1.1484375" style="0" customWidth="1"/>
    <col min="9" max="9" width="11.28125" style="0" bestFit="1" customWidth="1"/>
    <col min="10" max="10" width="18.8515625" style="0" customWidth="1"/>
    <col min="12" max="12" width="10.140625" style="0" bestFit="1" customWidth="1"/>
  </cols>
  <sheetData>
    <row r="1" spans="1:11" ht="33">
      <c r="A1" s="313" t="s">
        <v>456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 s="57" customFormat="1" ht="33">
      <c r="A2" s="313" t="s">
        <v>455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</row>
    <row r="3" spans="1:9" s="57" customFormat="1" ht="19.5">
      <c r="A3" s="44"/>
      <c r="B3" s="78"/>
      <c r="C3" s="79"/>
      <c r="D3" s="75"/>
      <c r="E3" s="76"/>
      <c r="F3" s="66" t="s">
        <v>0</v>
      </c>
      <c r="G3" s="80">
        <v>21.0975</v>
      </c>
      <c r="H3" s="306" t="s">
        <v>1</v>
      </c>
      <c r="I3" s="306"/>
    </row>
    <row r="4" spans="1:9" ht="15.75">
      <c r="A4" s="58" t="s">
        <v>151</v>
      </c>
      <c r="B4" s="59" t="s">
        <v>3</v>
      </c>
      <c r="C4" s="60" t="s">
        <v>40</v>
      </c>
      <c r="D4" s="67" t="s">
        <v>5</v>
      </c>
      <c r="E4" s="62"/>
      <c r="F4" s="63" t="s">
        <v>66</v>
      </c>
      <c r="G4" s="63" t="s">
        <v>152</v>
      </c>
      <c r="H4" s="64"/>
      <c r="I4" s="65" t="s">
        <v>153</v>
      </c>
    </row>
    <row r="5" spans="1:9" ht="15.75">
      <c r="A5" s="58"/>
      <c r="B5" s="59"/>
      <c r="C5" s="60"/>
      <c r="D5" s="67"/>
      <c r="E5" s="62"/>
      <c r="F5" s="63"/>
      <c r="G5" s="63"/>
      <c r="H5" s="64"/>
      <c r="I5" s="65"/>
    </row>
    <row r="6" spans="1:12" ht="19.5">
      <c r="A6" s="23">
        <v>26</v>
      </c>
      <c r="B6" s="12">
        <v>1</v>
      </c>
      <c r="C6" s="18" t="s">
        <v>20</v>
      </c>
      <c r="D6" s="67" t="s">
        <v>57</v>
      </c>
      <c r="E6" s="13"/>
      <c r="F6" s="68">
        <v>0.05351851851851852</v>
      </c>
      <c r="G6" s="69">
        <f aca="true" t="shared" si="0" ref="G6:G17">F6/$G$3</f>
        <v>0.002536723238228156</v>
      </c>
      <c r="H6" s="70"/>
      <c r="I6" s="71">
        <f aca="true" t="shared" si="1" ref="I6:I17">($G$3/F6)/24</f>
        <v>16.4253892733564</v>
      </c>
      <c r="J6" s="157" t="s">
        <v>446</v>
      </c>
      <c r="K6" s="160" t="s">
        <v>450</v>
      </c>
      <c r="L6" s="166">
        <v>40986</v>
      </c>
    </row>
    <row r="7" spans="1:12" ht="19.5">
      <c r="A7" s="23">
        <v>48</v>
      </c>
      <c r="B7" s="12">
        <v>2</v>
      </c>
      <c r="C7" s="18" t="s">
        <v>11</v>
      </c>
      <c r="D7" s="67" t="s">
        <v>332</v>
      </c>
      <c r="E7" s="13"/>
      <c r="F7" s="68">
        <v>0.05608796296296296</v>
      </c>
      <c r="G7" s="69">
        <f t="shared" si="0"/>
        <v>0.0026585122864302858</v>
      </c>
      <c r="H7" s="70"/>
      <c r="I7" s="71">
        <f t="shared" si="1"/>
        <v>15.67292612463888</v>
      </c>
      <c r="J7" s="157" t="s">
        <v>446</v>
      </c>
      <c r="L7" s="166">
        <v>40986</v>
      </c>
    </row>
    <row r="8" spans="1:12" ht="19.5">
      <c r="A8" s="23">
        <v>56</v>
      </c>
      <c r="B8" s="12">
        <v>3</v>
      </c>
      <c r="C8" s="18" t="s">
        <v>24</v>
      </c>
      <c r="D8" s="67" t="s">
        <v>47</v>
      </c>
      <c r="E8" s="13"/>
      <c r="F8" s="68">
        <v>0.05684027777777778</v>
      </c>
      <c r="G8" s="69">
        <f t="shared" si="0"/>
        <v>0.002694171241984964</v>
      </c>
      <c r="H8" s="70"/>
      <c r="I8" s="71">
        <f t="shared" si="1"/>
        <v>15.465485644471594</v>
      </c>
      <c r="J8" s="157" t="s">
        <v>446</v>
      </c>
      <c r="L8" s="166">
        <v>40986</v>
      </c>
    </row>
    <row r="9" spans="1:12" ht="19.5">
      <c r="A9" s="23">
        <v>74</v>
      </c>
      <c r="B9" s="12">
        <v>4</v>
      </c>
      <c r="C9" s="18" t="s">
        <v>28</v>
      </c>
      <c r="D9" s="67" t="s">
        <v>68</v>
      </c>
      <c r="E9" s="13"/>
      <c r="F9" s="68">
        <v>0.058472222222222224</v>
      </c>
      <c r="G9" s="69">
        <f t="shared" si="0"/>
        <v>0.0027715237455728037</v>
      </c>
      <c r="H9" s="70"/>
      <c r="I9" s="71">
        <f t="shared" si="1"/>
        <v>15.033847980997626</v>
      </c>
      <c r="J9" s="157" t="s">
        <v>446</v>
      </c>
      <c r="L9" s="166">
        <v>40986</v>
      </c>
    </row>
    <row r="10" spans="1:12" ht="19.5">
      <c r="A10" s="23">
        <v>85</v>
      </c>
      <c r="B10" s="12">
        <v>5</v>
      </c>
      <c r="C10" s="18" t="s">
        <v>18</v>
      </c>
      <c r="D10" s="67" t="s">
        <v>48</v>
      </c>
      <c r="E10" s="13"/>
      <c r="F10" s="68">
        <v>0.058958333333333335</v>
      </c>
      <c r="G10" s="69">
        <f t="shared" si="0"/>
        <v>0.0027945649168542876</v>
      </c>
      <c r="H10" s="70"/>
      <c r="I10" s="71">
        <f t="shared" si="1"/>
        <v>14.909893992932863</v>
      </c>
      <c r="J10" s="157" t="s">
        <v>446</v>
      </c>
      <c r="L10" s="166">
        <v>40986</v>
      </c>
    </row>
    <row r="11" spans="1:12" ht="19.5">
      <c r="A11" s="23">
        <v>89</v>
      </c>
      <c r="B11" s="12">
        <v>6</v>
      </c>
      <c r="C11" s="18" t="s">
        <v>10</v>
      </c>
      <c r="D11" s="67" t="s">
        <v>447</v>
      </c>
      <c r="E11" s="13"/>
      <c r="F11" s="68">
        <v>0.059548611111111115</v>
      </c>
      <c r="G11" s="69">
        <f t="shared" si="0"/>
        <v>0.002822543481981804</v>
      </c>
      <c r="H11" s="70"/>
      <c r="I11" s="71">
        <f t="shared" si="1"/>
        <v>14.762099125364431</v>
      </c>
      <c r="J11" s="157" t="s">
        <v>446</v>
      </c>
      <c r="L11" s="166">
        <v>40986</v>
      </c>
    </row>
    <row r="12" spans="1:12" ht="19.5">
      <c r="A12" s="23">
        <v>115</v>
      </c>
      <c r="B12" s="12">
        <v>7</v>
      </c>
      <c r="C12" s="18" t="s">
        <v>14</v>
      </c>
      <c r="D12" s="67" t="s">
        <v>448</v>
      </c>
      <c r="E12" s="13"/>
      <c r="F12" s="68">
        <v>0.06084490740740741</v>
      </c>
      <c r="G12" s="69">
        <f t="shared" si="0"/>
        <v>0.0028839866053990953</v>
      </c>
      <c r="H12" s="70"/>
      <c r="I12" s="71">
        <f t="shared" si="1"/>
        <v>14.447593684610995</v>
      </c>
      <c r="J12" s="157" t="s">
        <v>446</v>
      </c>
      <c r="L12" s="166">
        <v>40986</v>
      </c>
    </row>
    <row r="13" spans="1:12" ht="19.5">
      <c r="A13" s="23">
        <v>153</v>
      </c>
      <c r="B13" s="12">
        <v>8</v>
      </c>
      <c r="C13" s="18" t="s">
        <v>21</v>
      </c>
      <c r="D13" s="67" t="s">
        <v>203</v>
      </c>
      <c r="E13" s="13"/>
      <c r="F13" s="68">
        <v>0.06207175925925926</v>
      </c>
      <c r="G13" s="69">
        <f t="shared" si="0"/>
        <v>0.002942138132919031</v>
      </c>
      <c r="H13" s="70"/>
      <c r="I13" s="71">
        <f t="shared" si="1"/>
        <v>14.16203617378333</v>
      </c>
      <c r="J13" s="157" t="s">
        <v>446</v>
      </c>
      <c r="L13" s="166">
        <v>40986</v>
      </c>
    </row>
    <row r="14" spans="1:12" ht="19.5">
      <c r="A14" s="23">
        <v>368</v>
      </c>
      <c r="B14" s="12">
        <v>9</v>
      </c>
      <c r="C14" s="18" t="s">
        <v>27</v>
      </c>
      <c r="D14" s="67" t="s">
        <v>45</v>
      </c>
      <c r="E14" s="13"/>
      <c r="F14" s="68">
        <v>0.07210648148148148</v>
      </c>
      <c r="G14" s="69">
        <f t="shared" si="0"/>
        <v>0.0034177737400868102</v>
      </c>
      <c r="H14" s="70"/>
      <c r="I14" s="71">
        <f t="shared" si="1"/>
        <v>12.191171749598716</v>
      </c>
      <c r="J14" s="157" t="s">
        <v>446</v>
      </c>
      <c r="L14" s="166">
        <v>40986</v>
      </c>
    </row>
    <row r="15" spans="1:12" ht="19.5">
      <c r="A15" s="23">
        <v>379</v>
      </c>
      <c r="B15" s="12">
        <v>10</v>
      </c>
      <c r="C15" s="18" t="s">
        <v>130</v>
      </c>
      <c r="D15" s="67" t="s">
        <v>216</v>
      </c>
      <c r="E15" s="13"/>
      <c r="F15" s="68">
        <v>0.0725</v>
      </c>
      <c r="G15" s="69">
        <f t="shared" si="0"/>
        <v>0.003436426116838488</v>
      </c>
      <c r="H15" s="70"/>
      <c r="I15" s="71">
        <f t="shared" si="1"/>
        <v>12.125</v>
      </c>
      <c r="J15" s="157" t="s">
        <v>446</v>
      </c>
      <c r="L15" s="166">
        <v>40986</v>
      </c>
    </row>
    <row r="16" spans="1:12" ht="19.5">
      <c r="A16" s="23">
        <v>390</v>
      </c>
      <c r="B16" s="12">
        <v>11</v>
      </c>
      <c r="C16" s="18" t="s">
        <v>9</v>
      </c>
      <c r="D16" s="67" t="s">
        <v>51</v>
      </c>
      <c r="E16" s="13"/>
      <c r="F16" s="68">
        <v>0.07325231481481481</v>
      </c>
      <c r="G16" s="69">
        <f t="shared" si="0"/>
        <v>0.0034720850723931654</v>
      </c>
      <c r="H16" s="70"/>
      <c r="I16" s="71">
        <f t="shared" si="1"/>
        <v>12.000474008532153</v>
      </c>
      <c r="J16" s="157" t="s">
        <v>446</v>
      </c>
      <c r="L16" s="166">
        <v>40986</v>
      </c>
    </row>
    <row r="17" spans="1:12" ht="19.5">
      <c r="A17" s="23">
        <v>444</v>
      </c>
      <c r="B17" s="12">
        <v>12</v>
      </c>
      <c r="C17" s="18" t="s">
        <v>31</v>
      </c>
      <c r="D17" s="67" t="s">
        <v>58</v>
      </c>
      <c r="E17" s="13"/>
      <c r="F17" s="68">
        <v>0.07578703703703704</v>
      </c>
      <c r="G17" s="69">
        <f t="shared" si="0"/>
        <v>0.003592228322646619</v>
      </c>
      <c r="H17" s="70"/>
      <c r="I17" s="71">
        <f t="shared" si="1"/>
        <v>11.599114233353696</v>
      </c>
      <c r="J17" s="157" t="s">
        <v>446</v>
      </c>
      <c r="L17" s="166">
        <v>40986</v>
      </c>
    </row>
    <row r="18" spans="1:10" ht="19.5">
      <c r="A18" s="314" t="s">
        <v>451</v>
      </c>
      <c r="B18" s="314"/>
      <c r="C18" s="314"/>
      <c r="E18" s="13"/>
      <c r="F18" s="68"/>
      <c r="G18" s="69"/>
      <c r="H18" s="70"/>
      <c r="I18" s="71"/>
      <c r="J18" s="157"/>
    </row>
    <row r="19" spans="1:10" ht="19.5">
      <c r="A19" s="23"/>
      <c r="B19" s="12"/>
      <c r="C19" s="18"/>
      <c r="D19" s="162"/>
      <c r="E19" s="13"/>
      <c r="F19" s="68"/>
      <c r="G19" s="69"/>
      <c r="H19" s="70"/>
      <c r="I19" s="71"/>
      <c r="J19" s="157"/>
    </row>
    <row r="20" spans="1:12" ht="19.5">
      <c r="A20" s="74">
        <v>30</v>
      </c>
      <c r="B20" s="12">
        <v>1</v>
      </c>
      <c r="C20" s="18" t="s">
        <v>33</v>
      </c>
      <c r="D20" s="67" t="s">
        <v>49</v>
      </c>
      <c r="E20" s="13"/>
      <c r="F20" s="68">
        <v>0.059884259259259255</v>
      </c>
      <c r="G20" s="69">
        <f>F20/$G$3</f>
        <v>0.0028384528621523525</v>
      </c>
      <c r="H20" s="70"/>
      <c r="I20" s="71">
        <f>($G$3/F20)/24</f>
        <v>14.6793583301121</v>
      </c>
      <c r="J20" s="157" t="s">
        <v>252</v>
      </c>
      <c r="L20" s="166">
        <v>40979</v>
      </c>
    </row>
    <row r="21" spans="1:12" ht="19.5">
      <c r="A21" s="74">
        <v>32</v>
      </c>
      <c r="B21" s="12">
        <v>2</v>
      </c>
      <c r="C21" s="18" t="s">
        <v>23</v>
      </c>
      <c r="D21" s="67" t="s">
        <v>69</v>
      </c>
      <c r="E21" s="13"/>
      <c r="F21" s="68">
        <v>0.06059027777777778</v>
      </c>
      <c r="G21" s="69">
        <f>F21/$G$3</f>
        <v>0.002871917420442127</v>
      </c>
      <c r="H21" s="70"/>
      <c r="I21" s="71">
        <f>($G$3/F21)/24</f>
        <v>14.508309455587392</v>
      </c>
      <c r="J21" s="157" t="s">
        <v>252</v>
      </c>
      <c r="L21" s="166">
        <v>40979</v>
      </c>
    </row>
    <row r="22" spans="1:3" ht="14.25">
      <c r="A22" s="314" t="s">
        <v>449</v>
      </c>
      <c r="B22" s="314"/>
      <c r="C22" s="314"/>
    </row>
    <row r="24" spans="1:8" ht="19.5">
      <c r="A24" s="72"/>
      <c r="B24" s="72"/>
      <c r="C24" s="72"/>
      <c r="E24" s="13"/>
      <c r="F24" s="68"/>
      <c r="G24" s="73"/>
      <c r="H24" s="70"/>
    </row>
    <row r="25" ht="15">
      <c r="J25" s="18"/>
    </row>
    <row r="27" spans="1:13" ht="19.5">
      <c r="A27" s="23">
        <v>366</v>
      </c>
      <c r="B27" s="12">
        <v>1</v>
      </c>
      <c r="C27" s="18" t="s">
        <v>167</v>
      </c>
      <c r="D27" s="67" t="s">
        <v>452</v>
      </c>
      <c r="E27" s="13"/>
      <c r="F27" s="68">
        <v>0.06243055555555555</v>
      </c>
      <c r="G27" s="69">
        <f aca="true" t="shared" si="2" ref="G27:G34">F27/$G$3</f>
        <v>0.002959144711722031</v>
      </c>
      <c r="H27" s="70"/>
      <c r="I27" s="71">
        <f aca="true" t="shared" si="3" ref="I27:I34">($G$3/F27)/24</f>
        <v>14.080645161290322</v>
      </c>
      <c r="J27" s="157" t="s">
        <v>453</v>
      </c>
      <c r="K27" s="160" t="s">
        <v>450</v>
      </c>
      <c r="L27" s="166">
        <v>40993</v>
      </c>
      <c r="M27" s="160" t="s">
        <v>457</v>
      </c>
    </row>
    <row r="28" spans="1:12" ht="19.5">
      <c r="A28" s="23">
        <v>409</v>
      </c>
      <c r="B28" s="12">
        <v>6</v>
      </c>
      <c r="C28" s="18" t="s">
        <v>15</v>
      </c>
      <c r="D28" s="67" t="s">
        <v>73</v>
      </c>
      <c r="E28" s="13"/>
      <c r="F28" s="68">
        <v>0.06325231481481482</v>
      </c>
      <c r="G28" s="69">
        <f t="shared" si="2"/>
        <v>0.0029980952631740642</v>
      </c>
      <c r="H28" s="70"/>
      <c r="I28" s="71">
        <f t="shared" si="3"/>
        <v>13.897712717291858</v>
      </c>
      <c r="J28" s="157" t="s">
        <v>453</v>
      </c>
      <c r="L28" s="166">
        <v>40993</v>
      </c>
    </row>
    <row r="29" spans="1:12" ht="19.5">
      <c r="A29" s="23">
        <v>731</v>
      </c>
      <c r="B29" s="12">
        <v>5</v>
      </c>
      <c r="C29" s="18" t="s">
        <v>129</v>
      </c>
      <c r="D29" s="67" t="s">
        <v>285</v>
      </c>
      <c r="E29" s="13"/>
      <c r="F29" s="68">
        <v>0.06800925925925926</v>
      </c>
      <c r="G29" s="69">
        <f t="shared" si="2"/>
        <v>0.0032235695821428724</v>
      </c>
      <c r="H29" s="70"/>
      <c r="I29" s="71">
        <f t="shared" si="3"/>
        <v>12.925629680054458</v>
      </c>
      <c r="J29" s="157" t="s">
        <v>453</v>
      </c>
      <c r="L29" s="166">
        <v>40993</v>
      </c>
    </row>
    <row r="30" spans="1:12" ht="19.5">
      <c r="A30" s="23">
        <v>825</v>
      </c>
      <c r="B30" s="12">
        <v>2</v>
      </c>
      <c r="C30" s="18" t="s">
        <v>13</v>
      </c>
      <c r="D30" s="67" t="s">
        <v>209</v>
      </c>
      <c r="E30" s="13"/>
      <c r="F30" s="68">
        <v>0.06826388888888889</v>
      </c>
      <c r="G30" s="69">
        <f t="shared" si="2"/>
        <v>0.0032356387670998406</v>
      </c>
      <c r="H30" s="70"/>
      <c r="I30" s="71">
        <f t="shared" si="3"/>
        <v>12.877416073245167</v>
      </c>
      <c r="J30" s="157" t="s">
        <v>453</v>
      </c>
      <c r="L30" s="166">
        <v>40993</v>
      </c>
    </row>
    <row r="31" spans="1:12" ht="19.5">
      <c r="A31" s="23">
        <v>1084</v>
      </c>
      <c r="B31" s="12">
        <v>3</v>
      </c>
      <c r="C31" s="18" t="s">
        <v>38</v>
      </c>
      <c r="D31" s="67" t="s">
        <v>278</v>
      </c>
      <c r="E31" s="13"/>
      <c r="F31" s="68">
        <v>0.07072916666666666</v>
      </c>
      <c r="G31" s="69">
        <f t="shared" si="2"/>
        <v>0.0033524904214559384</v>
      </c>
      <c r="H31" s="70"/>
      <c r="I31" s="71">
        <f t="shared" si="3"/>
        <v>12.428571428571429</v>
      </c>
      <c r="J31" s="157" t="s">
        <v>453</v>
      </c>
      <c r="L31" s="166">
        <v>40993</v>
      </c>
    </row>
    <row r="32" spans="1:12" ht="19.5">
      <c r="A32" s="23">
        <v>1654</v>
      </c>
      <c r="B32" s="12">
        <v>4</v>
      </c>
      <c r="C32" s="18" t="s">
        <v>35</v>
      </c>
      <c r="D32" s="67" t="s">
        <v>210</v>
      </c>
      <c r="E32" s="13"/>
      <c r="F32" s="68">
        <v>0.07541666666666667</v>
      </c>
      <c r="G32" s="69">
        <f t="shared" si="2"/>
        <v>0.003574673144527393</v>
      </c>
      <c r="H32" s="70"/>
      <c r="I32" s="71">
        <f t="shared" si="3"/>
        <v>11.656077348066297</v>
      </c>
      <c r="J32" s="157" t="s">
        <v>453</v>
      </c>
      <c r="L32" s="166">
        <v>40993</v>
      </c>
    </row>
    <row r="33" spans="1:12" ht="19.5">
      <c r="A33" s="23">
        <v>1653</v>
      </c>
      <c r="B33" s="12">
        <v>7</v>
      </c>
      <c r="C33" s="18" t="s">
        <v>135</v>
      </c>
      <c r="D33" s="67" t="s">
        <v>287</v>
      </c>
      <c r="E33" s="13"/>
      <c r="F33" s="68">
        <v>0.07541666666666667</v>
      </c>
      <c r="G33" s="69">
        <f t="shared" si="2"/>
        <v>0.003574673144527393</v>
      </c>
      <c r="H33" s="70"/>
      <c r="I33" s="71">
        <f t="shared" si="3"/>
        <v>11.656077348066297</v>
      </c>
      <c r="J33" s="157" t="s">
        <v>453</v>
      </c>
      <c r="L33" s="166">
        <v>40993</v>
      </c>
    </row>
    <row r="34" spans="1:12" ht="19.5">
      <c r="A34" s="23">
        <v>1652</v>
      </c>
      <c r="B34" s="12">
        <v>8</v>
      </c>
      <c r="C34" s="18" t="s">
        <v>109</v>
      </c>
      <c r="D34" s="67" t="s">
        <v>209</v>
      </c>
      <c r="E34" s="13"/>
      <c r="F34" s="68">
        <v>0.07541666666666667</v>
      </c>
      <c r="G34" s="69">
        <f t="shared" si="2"/>
        <v>0.003574673144527393</v>
      </c>
      <c r="H34" s="70"/>
      <c r="I34" s="71">
        <f t="shared" si="3"/>
        <v>11.656077348066297</v>
      </c>
      <c r="J34" s="157" t="s">
        <v>453</v>
      </c>
      <c r="K34" s="161" t="s">
        <v>454</v>
      </c>
      <c r="L34" s="166">
        <v>40993</v>
      </c>
    </row>
    <row r="35" spans="1:3" ht="14.25">
      <c r="A35" s="314" t="s">
        <v>467</v>
      </c>
      <c r="B35" s="314"/>
      <c r="C35" s="314"/>
    </row>
    <row r="38" spans="9:10" ht="15">
      <c r="I38" s="71"/>
      <c r="J38" s="158"/>
    </row>
  </sheetData>
  <sheetProtection/>
  <mergeCells count="6">
    <mergeCell ref="A1:K1"/>
    <mergeCell ref="A2:K2"/>
    <mergeCell ref="H3:I3"/>
    <mergeCell ref="A35:C35"/>
    <mergeCell ref="A22:C22"/>
    <mergeCell ref="A18:C18"/>
  </mergeCells>
  <hyperlinks>
    <hyperlink ref="D7" r:id="rId1" display="http://www.racetimer.se/nl/runner/show/1811676?layout=racetimer_eu&amp;race_id=734"/>
    <hyperlink ref="D14" r:id="rId2" display="http://www.racetimer.se/nl/runner/show/1811803?layout=racetimer_eu&amp;race_id=734"/>
    <hyperlink ref="D9" r:id="rId3" display="http://www.racetimer.se/nl/runner/show/1811663?layout=racetimer_eu&amp;race_id=734"/>
    <hyperlink ref="D16" r:id="rId4" display="http://www.racetimer.se/nl/runner/show/1811750?layout=racetimer_eu&amp;race_id=734"/>
    <hyperlink ref="D10" r:id="rId5" display="http://www.racetimer.se/nl/runner/show/1811647?layout=racetimer_eu&amp;race_id=734"/>
    <hyperlink ref="D12" r:id="rId6" display="http://www.racetimer.se/nl/runner/show/1811829?layout=racetimer_eu&amp;race_id=734"/>
    <hyperlink ref="D8" r:id="rId7" display="http://www.racetimer.se/nl/runner/show/1811623?layout=racetimer_eu&amp;race_id=734"/>
    <hyperlink ref="D11" r:id="rId8" display="http://www.racetimer.se/nl/runner/show/1811756?layout=racetimer_eu&amp;race_id=734"/>
    <hyperlink ref="D17" r:id="rId9" display="http://www.racetimer.se/nl/runner/show/1811744?layout=racetimer_eu&amp;race_id=734"/>
    <hyperlink ref="D6" r:id="rId10" display="http://www.racetimer.se/nl/runner/show/1811666?layout=racetimer_eu&amp;race_id=734"/>
    <hyperlink ref="D13" r:id="rId11" display="http://www.racetimer.se/nl/runner/show/1811640?layout=racetimer_eu&amp;race_id=734"/>
    <hyperlink ref="D15" r:id="rId12" display="http://www.racetimer.se/nl/runner/show/1811716?layout=racetimer_eu&amp;race_id=734"/>
    <hyperlink ref="D27" r:id="rId13" display="http://www.racetimer.se/nl/runner/show/1811666?layout=racetimer_eu&amp;race_id=734"/>
  </hyperlink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14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P120"/>
  <sheetViews>
    <sheetView zoomScale="75" zoomScaleNormal="75" zoomScalePageLayoutView="0" workbookViewId="0" topLeftCell="A10">
      <selection activeCell="A2" sqref="A2:I2"/>
    </sheetView>
  </sheetViews>
  <sheetFormatPr defaultColWidth="7.8515625" defaultRowHeight="13.5" customHeight="1"/>
  <cols>
    <col min="1" max="1" width="7.28125" style="120" bestFit="1" customWidth="1"/>
    <col min="2" max="2" width="4.57421875" style="14" customWidth="1"/>
    <col min="3" max="3" width="15.28125" style="14" bestFit="1" customWidth="1"/>
    <col min="4" max="4" width="29.8515625" style="15" bestFit="1" customWidth="1"/>
    <col min="5" max="5" width="2.8515625" style="0" customWidth="1"/>
    <col min="6" max="6" width="19.00390625" style="16" bestFit="1" customWidth="1"/>
    <col min="7" max="7" width="19.57421875" style="16" customWidth="1"/>
    <col min="8" max="8" width="13.7109375" style="16" bestFit="1" customWidth="1"/>
    <col min="9" max="9" width="19.8515625" style="121" customWidth="1"/>
    <col min="10" max="10" width="13.28125" style="0" bestFit="1" customWidth="1"/>
    <col min="11" max="11" width="27.8515625" style="0" bestFit="1" customWidth="1"/>
    <col min="12" max="12" width="7.8515625" style="0" customWidth="1"/>
  </cols>
  <sheetData>
    <row r="1" spans="1:9" s="1" customFormat="1" ht="31.5" customHeight="1">
      <c r="A1" s="281" t="s">
        <v>168</v>
      </c>
      <c r="B1" s="282"/>
      <c r="C1" s="282"/>
      <c r="D1" s="282"/>
      <c r="E1" s="282"/>
      <c r="F1" s="282"/>
      <c r="G1" s="282"/>
      <c r="H1" s="282"/>
      <c r="I1" s="302"/>
    </row>
    <row r="2" spans="1:9" s="1" customFormat="1" ht="27">
      <c r="A2" s="317">
        <v>40979</v>
      </c>
      <c r="B2" s="318"/>
      <c r="C2" s="318"/>
      <c r="D2" s="318"/>
      <c r="E2" s="318"/>
      <c r="F2" s="318"/>
      <c r="G2" s="318"/>
      <c r="H2" s="318"/>
      <c r="I2" s="319"/>
    </row>
    <row r="3" spans="1:9" s="11" customFormat="1" ht="18.75" customHeight="1">
      <c r="A3" s="86" t="s">
        <v>2</v>
      </c>
      <c r="B3" s="87" t="s">
        <v>3</v>
      </c>
      <c r="C3" s="88" t="s">
        <v>4</v>
      </c>
      <c r="D3" s="89" t="s">
        <v>5</v>
      </c>
      <c r="E3" s="90"/>
      <c r="F3" s="91" t="s">
        <v>6</v>
      </c>
      <c r="G3" s="92" t="s">
        <v>8</v>
      </c>
      <c r="H3" s="92" t="s">
        <v>7</v>
      </c>
      <c r="I3" s="93" t="s">
        <v>169</v>
      </c>
    </row>
    <row r="4" spans="1:9" s="11" customFormat="1" ht="18.75" customHeight="1">
      <c r="A4" s="86"/>
      <c r="B4" s="87"/>
      <c r="C4" s="88"/>
      <c r="D4" s="89"/>
      <c r="E4" s="90"/>
      <c r="F4" s="91"/>
      <c r="G4" s="92"/>
      <c r="H4" s="92"/>
      <c r="I4" s="93"/>
    </row>
    <row r="5" spans="1:9" ht="19.5">
      <c r="A5" s="315" t="s">
        <v>170</v>
      </c>
      <c r="B5" s="316"/>
      <c r="C5" s="316"/>
      <c r="D5" s="316"/>
      <c r="E5" s="95"/>
      <c r="F5" s="96" t="s">
        <v>1</v>
      </c>
      <c r="G5" s="97">
        <v>4</v>
      </c>
      <c r="I5" s="98"/>
    </row>
    <row r="6" spans="1:16" s="110" customFormat="1" ht="18.75" customHeight="1">
      <c r="A6" s="99">
        <v>7</v>
      </c>
      <c r="B6" s="100">
        <v>1</v>
      </c>
      <c r="C6" s="101" t="s">
        <v>36</v>
      </c>
      <c r="D6" s="102" t="s">
        <v>87</v>
      </c>
      <c r="E6" s="103"/>
      <c r="F6" s="154">
        <v>0.00951388888888889</v>
      </c>
      <c r="G6" s="102">
        <f aca="true" t="shared" si="0" ref="G6:G18">F6/$G$5</f>
        <v>0.0023784722222222224</v>
      </c>
      <c r="H6" s="156">
        <f aca="true" t="shared" si="1" ref="H6:H18">($G$5/F6)/24</f>
        <v>17.51824817518248</v>
      </c>
      <c r="I6" s="107" t="s">
        <v>428</v>
      </c>
      <c r="J6" s="109"/>
      <c r="K6" s="109"/>
      <c r="L6" s="108"/>
      <c r="M6" s="108"/>
      <c r="N6" s="108"/>
      <c r="O6" s="108"/>
      <c r="P6" s="108"/>
    </row>
    <row r="7" spans="1:11" s="110" customFormat="1" ht="18.75" customHeight="1">
      <c r="A7" s="99">
        <v>8</v>
      </c>
      <c r="B7" s="100">
        <v>2</v>
      </c>
      <c r="C7" s="101" t="s">
        <v>201</v>
      </c>
      <c r="D7" s="102" t="s">
        <v>202</v>
      </c>
      <c r="E7" s="103"/>
      <c r="F7" s="154">
        <v>0.009594907407407408</v>
      </c>
      <c r="G7" s="102">
        <f t="shared" si="0"/>
        <v>0.002398726851851852</v>
      </c>
      <c r="H7" s="156">
        <f t="shared" si="1"/>
        <v>17.370325693606755</v>
      </c>
      <c r="I7" s="107" t="s">
        <v>429</v>
      </c>
      <c r="J7" s="111"/>
      <c r="K7" s="111"/>
    </row>
    <row r="8" spans="1:11" s="110" customFormat="1" ht="18.75" customHeight="1">
      <c r="A8" s="99">
        <v>40</v>
      </c>
      <c r="B8" s="100">
        <v>3</v>
      </c>
      <c r="C8" s="101" t="s">
        <v>303</v>
      </c>
      <c r="D8" s="102" t="s">
        <v>304</v>
      </c>
      <c r="E8" s="103"/>
      <c r="F8" s="154">
        <v>0.011851851851851851</v>
      </c>
      <c r="G8" s="102">
        <f t="shared" si="0"/>
        <v>0.002962962962962963</v>
      </c>
      <c r="H8" s="156">
        <f t="shared" si="1"/>
        <v>14.0625</v>
      </c>
      <c r="I8" s="112"/>
      <c r="J8" s="111"/>
      <c r="K8" s="111"/>
    </row>
    <row r="9" spans="1:11" s="110" customFormat="1" ht="18.75" customHeight="1">
      <c r="A9" s="99">
        <v>43</v>
      </c>
      <c r="B9" s="100">
        <v>4</v>
      </c>
      <c r="C9" s="101" t="s">
        <v>179</v>
      </c>
      <c r="D9" s="102" t="s">
        <v>180</v>
      </c>
      <c r="E9" s="103"/>
      <c r="F9" s="154">
        <v>0.011886574074074075</v>
      </c>
      <c r="G9" s="102">
        <f t="shared" si="0"/>
        <v>0.002971643518518519</v>
      </c>
      <c r="H9" s="156">
        <f t="shared" si="1"/>
        <v>14.021421616358325</v>
      </c>
      <c r="I9" s="107" t="s">
        <v>430</v>
      </c>
      <c r="J9" s="111"/>
      <c r="K9" s="111"/>
    </row>
    <row r="10" spans="1:11" s="110" customFormat="1" ht="18.75" customHeight="1">
      <c r="A10" s="99">
        <v>47</v>
      </c>
      <c r="B10" s="100">
        <v>5</v>
      </c>
      <c r="C10" s="101" t="s">
        <v>178</v>
      </c>
      <c r="D10" s="102" t="s">
        <v>134</v>
      </c>
      <c r="E10" s="103"/>
      <c r="F10" s="154">
        <v>0.01207175925925926</v>
      </c>
      <c r="G10" s="102">
        <f t="shared" si="0"/>
        <v>0.003017939814814815</v>
      </c>
      <c r="H10" s="156">
        <f t="shared" si="1"/>
        <v>13.806327900287632</v>
      </c>
      <c r="I10" s="112"/>
      <c r="J10" s="111"/>
      <c r="K10" s="111"/>
    </row>
    <row r="11" spans="1:11" s="110" customFormat="1" ht="18.75" customHeight="1">
      <c r="A11" s="99">
        <v>50</v>
      </c>
      <c r="B11" s="100">
        <v>6</v>
      </c>
      <c r="C11" s="101" t="s">
        <v>9</v>
      </c>
      <c r="D11" s="102" t="s">
        <v>121</v>
      </c>
      <c r="E11" s="103"/>
      <c r="F11" s="154">
        <v>0.012233796296296296</v>
      </c>
      <c r="G11" s="102">
        <f t="shared" si="0"/>
        <v>0.003058449074074074</v>
      </c>
      <c r="H11" s="156">
        <f t="shared" si="1"/>
        <v>13.623462630085145</v>
      </c>
      <c r="I11" s="112"/>
      <c r="J11" s="111"/>
      <c r="K11" s="111"/>
    </row>
    <row r="12" spans="1:11" s="110" customFormat="1" ht="18.75" customHeight="1">
      <c r="A12" s="99">
        <v>51</v>
      </c>
      <c r="B12" s="100">
        <v>7</v>
      </c>
      <c r="C12" s="101" t="s">
        <v>107</v>
      </c>
      <c r="D12" s="102" t="s">
        <v>105</v>
      </c>
      <c r="E12" s="103"/>
      <c r="F12" s="154">
        <v>0.012337962962962962</v>
      </c>
      <c r="G12" s="102">
        <f t="shared" si="0"/>
        <v>0.0030844907407407405</v>
      </c>
      <c r="H12" s="156">
        <f t="shared" si="1"/>
        <v>13.508442776735462</v>
      </c>
      <c r="I12" s="112"/>
      <c r="J12" s="111"/>
      <c r="K12" s="111"/>
    </row>
    <row r="13" spans="1:11" s="110" customFormat="1" ht="18.75" customHeight="1">
      <c r="A13" s="99">
        <v>57</v>
      </c>
      <c r="B13" s="100">
        <v>8</v>
      </c>
      <c r="C13" s="101" t="s">
        <v>52</v>
      </c>
      <c r="D13" s="102" t="s">
        <v>154</v>
      </c>
      <c r="E13" s="103"/>
      <c r="F13" s="154">
        <v>0.0128125</v>
      </c>
      <c r="G13" s="102">
        <f t="shared" si="0"/>
        <v>0.003203125</v>
      </c>
      <c r="H13" s="156">
        <f t="shared" si="1"/>
        <v>13.008130081300813</v>
      </c>
      <c r="I13" s="107" t="s">
        <v>431</v>
      </c>
      <c r="J13" s="111"/>
      <c r="K13" s="111"/>
    </row>
    <row r="14" spans="1:11" s="110" customFormat="1" ht="18.75" customHeight="1">
      <c r="A14" s="99">
        <v>92</v>
      </c>
      <c r="B14" s="100">
        <v>9</v>
      </c>
      <c r="C14" s="101" t="s">
        <v>297</v>
      </c>
      <c r="D14" s="102" t="s">
        <v>418</v>
      </c>
      <c r="E14" s="103"/>
      <c r="F14" s="154">
        <v>0.01476851851851852</v>
      </c>
      <c r="G14" s="102">
        <f t="shared" si="0"/>
        <v>0.00369212962962963</v>
      </c>
      <c r="H14" s="156">
        <f t="shared" si="1"/>
        <v>11.285266457680251</v>
      </c>
      <c r="I14" s="107" t="s">
        <v>432</v>
      </c>
      <c r="J14" s="111"/>
      <c r="K14" s="111"/>
    </row>
    <row r="15" spans="1:11" s="110" customFormat="1" ht="18.75" customHeight="1">
      <c r="A15" s="99"/>
      <c r="B15" s="100">
        <v>10</v>
      </c>
      <c r="C15" s="101" t="s">
        <v>229</v>
      </c>
      <c r="D15" s="102" t="s">
        <v>220</v>
      </c>
      <c r="E15" s="103"/>
      <c r="F15" s="154">
        <v>0.014780092592592595</v>
      </c>
      <c r="G15" s="102">
        <f t="shared" si="0"/>
        <v>0.0036950231481481487</v>
      </c>
      <c r="H15" s="156">
        <f t="shared" si="1"/>
        <v>11.276429130775254</v>
      </c>
      <c r="I15" s="107"/>
      <c r="J15" s="111"/>
      <c r="K15" s="111"/>
    </row>
    <row r="16" spans="1:11" s="110" customFormat="1" ht="18.75" customHeight="1">
      <c r="A16" s="99">
        <v>103</v>
      </c>
      <c r="B16" s="100">
        <v>11</v>
      </c>
      <c r="C16" s="101" t="s">
        <v>240</v>
      </c>
      <c r="D16" s="102" t="s">
        <v>433</v>
      </c>
      <c r="E16" s="103"/>
      <c r="F16" s="154">
        <v>0.015196759259259259</v>
      </c>
      <c r="G16" s="102">
        <f t="shared" si="0"/>
        <v>0.0037991898148148147</v>
      </c>
      <c r="H16" s="156">
        <f t="shared" si="1"/>
        <v>10.967250571210968</v>
      </c>
      <c r="I16" s="107"/>
      <c r="J16" s="111"/>
      <c r="K16" s="111"/>
    </row>
    <row r="17" spans="1:11" s="110" customFormat="1" ht="18.75" customHeight="1">
      <c r="A17" s="99">
        <v>150</v>
      </c>
      <c r="B17" s="100">
        <v>12</v>
      </c>
      <c r="C17" s="101" t="s">
        <v>245</v>
      </c>
      <c r="D17" s="102" t="s">
        <v>89</v>
      </c>
      <c r="E17" s="103"/>
      <c r="F17" s="154">
        <v>0.02065972222222222</v>
      </c>
      <c r="G17" s="102">
        <f t="shared" si="0"/>
        <v>0.005164930555555555</v>
      </c>
      <c r="H17" s="156">
        <f t="shared" si="1"/>
        <v>8.067226890756302</v>
      </c>
      <c r="I17" s="107"/>
      <c r="J17" s="111"/>
      <c r="K17" s="111"/>
    </row>
    <row r="18" spans="1:11" s="110" customFormat="1" ht="18.75" customHeight="1">
      <c r="A18" s="99">
        <v>151</v>
      </c>
      <c r="B18" s="100">
        <v>13</v>
      </c>
      <c r="C18" s="101" t="s">
        <v>122</v>
      </c>
      <c r="D18" s="102" t="s">
        <v>89</v>
      </c>
      <c r="E18" s="103"/>
      <c r="F18" s="154">
        <v>0.020682870370370372</v>
      </c>
      <c r="G18" s="102">
        <f t="shared" si="0"/>
        <v>0.005170717592592593</v>
      </c>
      <c r="H18" s="156">
        <f t="shared" si="1"/>
        <v>8.058198097369893</v>
      </c>
      <c r="I18" s="107"/>
      <c r="J18" s="111"/>
      <c r="K18" s="111"/>
    </row>
    <row r="19" spans="1:11" s="110" customFormat="1" ht="18.75" customHeight="1">
      <c r="A19" s="320" t="s">
        <v>434</v>
      </c>
      <c r="B19" s="301"/>
      <c r="C19" s="301"/>
      <c r="D19" s="105"/>
      <c r="E19" s="103"/>
      <c r="F19" s="154"/>
      <c r="G19" s="104"/>
      <c r="H19" s="156"/>
      <c r="I19" s="112"/>
      <c r="J19" s="111"/>
      <c r="K19" s="111"/>
    </row>
    <row r="20" spans="1:11" s="110" customFormat="1" ht="18.75" customHeight="1">
      <c r="A20" s="99"/>
      <c r="B20" s="114"/>
      <c r="C20" s="101"/>
      <c r="D20" s="105"/>
      <c r="E20" s="103"/>
      <c r="F20" s="154"/>
      <c r="G20" s="104"/>
      <c r="H20" s="113"/>
      <c r="I20" s="112"/>
      <c r="J20" s="111"/>
      <c r="K20" s="111"/>
    </row>
    <row r="21" spans="1:9" ht="18.75" customHeight="1">
      <c r="A21" s="315" t="s">
        <v>171</v>
      </c>
      <c r="B21" s="316"/>
      <c r="C21" s="316"/>
      <c r="D21" s="316"/>
      <c r="E21" s="103"/>
      <c r="F21" s="96" t="s">
        <v>1</v>
      </c>
      <c r="G21" s="97">
        <v>8</v>
      </c>
      <c r="I21" s="115"/>
    </row>
    <row r="22" spans="1:11" s="110" customFormat="1" ht="18.75" customHeight="1">
      <c r="A22" s="99">
        <v>19</v>
      </c>
      <c r="B22" s="100">
        <v>14</v>
      </c>
      <c r="C22" s="101" t="s">
        <v>176</v>
      </c>
      <c r="D22" s="102" t="s">
        <v>177</v>
      </c>
      <c r="E22" s="103"/>
      <c r="F22" s="154">
        <v>0.02175925925925926</v>
      </c>
      <c r="G22" s="102">
        <f aca="true" t="shared" si="2" ref="G22:G44">F22/$G$21</f>
        <v>0.0027199074074074074</v>
      </c>
      <c r="H22" s="156">
        <f aca="true" t="shared" si="3" ref="H22:H44">($G$21/F22)/24</f>
        <v>15.319148936170214</v>
      </c>
      <c r="I22" s="153" t="s">
        <v>435</v>
      </c>
      <c r="J22" s="111"/>
      <c r="K22" s="111"/>
    </row>
    <row r="23" spans="1:11" s="110" customFormat="1" ht="18.75" customHeight="1">
      <c r="A23" s="99">
        <v>31</v>
      </c>
      <c r="B23" s="100">
        <v>15</v>
      </c>
      <c r="C23" s="101" t="s">
        <v>10</v>
      </c>
      <c r="D23" s="102" t="s">
        <v>93</v>
      </c>
      <c r="E23" s="103"/>
      <c r="F23" s="154">
        <v>0.02326388888888889</v>
      </c>
      <c r="G23" s="102">
        <f t="shared" si="2"/>
        <v>0.002907986111111111</v>
      </c>
      <c r="H23" s="156">
        <f t="shared" si="3"/>
        <v>14.328358208955223</v>
      </c>
      <c r="I23" s="112"/>
      <c r="J23" s="111"/>
      <c r="K23" s="111"/>
    </row>
    <row r="24" spans="1:11" s="110" customFormat="1" ht="18.75" customHeight="1">
      <c r="A24" s="99">
        <v>34</v>
      </c>
      <c r="B24" s="100">
        <v>16</v>
      </c>
      <c r="C24" s="101" t="s">
        <v>167</v>
      </c>
      <c r="D24" s="102" t="s">
        <v>436</v>
      </c>
      <c r="E24" s="103"/>
      <c r="F24" s="154">
        <v>0.023460648148148147</v>
      </c>
      <c r="G24" s="102">
        <f t="shared" si="2"/>
        <v>0.0029325810185185184</v>
      </c>
      <c r="H24" s="156">
        <f t="shared" si="3"/>
        <v>14.208189442525901</v>
      </c>
      <c r="I24" s="107" t="s">
        <v>431</v>
      </c>
      <c r="J24" s="111"/>
      <c r="K24" s="111"/>
    </row>
    <row r="25" spans="1:11" s="110" customFormat="1" ht="18.75" customHeight="1">
      <c r="A25" s="99">
        <v>35</v>
      </c>
      <c r="B25" s="100">
        <v>17</v>
      </c>
      <c r="C25" s="101" t="s">
        <v>15</v>
      </c>
      <c r="D25" s="102" t="s">
        <v>99</v>
      </c>
      <c r="E25" s="103"/>
      <c r="F25" s="154">
        <v>0.023472222222222217</v>
      </c>
      <c r="G25" s="102">
        <f t="shared" si="2"/>
        <v>0.002934027777777777</v>
      </c>
      <c r="H25" s="156">
        <f t="shared" si="3"/>
        <v>14.201183431952666</v>
      </c>
      <c r="I25" s="107" t="s">
        <v>437</v>
      </c>
      <c r="J25" s="111"/>
      <c r="K25" s="111"/>
    </row>
    <row r="26" spans="1:11" s="110" customFormat="1" ht="18.75" customHeight="1">
      <c r="A26" s="99">
        <v>36</v>
      </c>
      <c r="B26" s="100">
        <v>18</v>
      </c>
      <c r="C26" s="101" t="s">
        <v>60</v>
      </c>
      <c r="D26" s="102" t="s">
        <v>92</v>
      </c>
      <c r="E26" s="103"/>
      <c r="F26" s="154">
        <v>0.023472222222222217</v>
      </c>
      <c r="G26" s="102">
        <f t="shared" si="2"/>
        <v>0.002934027777777777</v>
      </c>
      <c r="H26" s="156">
        <f t="shared" si="3"/>
        <v>14.201183431952666</v>
      </c>
      <c r="I26" s="112"/>
      <c r="J26" s="111"/>
      <c r="K26" s="111"/>
    </row>
    <row r="27" spans="1:11" s="110" customFormat="1" ht="18.75" customHeight="1">
      <c r="A27" s="99">
        <v>48</v>
      </c>
      <c r="B27" s="100">
        <v>19</v>
      </c>
      <c r="C27" s="101" t="s">
        <v>44</v>
      </c>
      <c r="D27" s="102" t="s">
        <v>87</v>
      </c>
      <c r="E27" s="103"/>
      <c r="F27" s="154">
        <v>0.024363425925925927</v>
      </c>
      <c r="G27" s="102">
        <f t="shared" si="2"/>
        <v>0.003045428240740741</v>
      </c>
      <c r="H27" s="156">
        <f t="shared" si="3"/>
        <v>13.68171021377672</v>
      </c>
      <c r="I27" s="112"/>
      <c r="J27" s="111"/>
      <c r="K27" s="111"/>
    </row>
    <row r="28" spans="1:11" s="110" customFormat="1" ht="18.75" customHeight="1">
      <c r="A28" s="99">
        <v>64</v>
      </c>
      <c r="B28" s="100">
        <v>20</v>
      </c>
      <c r="C28" s="101" t="s">
        <v>165</v>
      </c>
      <c r="D28" s="102" t="s">
        <v>123</v>
      </c>
      <c r="E28" s="103"/>
      <c r="F28" s="154">
        <v>0.02534722222222222</v>
      </c>
      <c r="G28" s="102">
        <f t="shared" si="2"/>
        <v>0.0031684027777777774</v>
      </c>
      <c r="H28" s="156">
        <f t="shared" si="3"/>
        <v>13.150684931506852</v>
      </c>
      <c r="I28" s="112"/>
      <c r="J28" s="111"/>
      <c r="K28" s="111"/>
    </row>
    <row r="29" spans="1:11" s="110" customFormat="1" ht="18.75" customHeight="1">
      <c r="A29" s="99">
        <v>95</v>
      </c>
      <c r="B29" s="100">
        <v>22</v>
      </c>
      <c r="C29" s="101" t="s">
        <v>9</v>
      </c>
      <c r="D29" s="102" t="s">
        <v>106</v>
      </c>
      <c r="E29" s="103"/>
      <c r="F29" s="154">
        <v>0.026828703703703702</v>
      </c>
      <c r="G29" s="102">
        <f t="shared" si="2"/>
        <v>0.0033535879629629627</v>
      </c>
      <c r="H29" s="156">
        <f t="shared" si="3"/>
        <v>12.424503882657463</v>
      </c>
      <c r="I29" s="112"/>
      <c r="J29" s="111"/>
      <c r="K29" s="111"/>
    </row>
    <row r="30" spans="1:11" s="110" customFormat="1" ht="18.75" customHeight="1">
      <c r="A30" s="99">
        <v>96</v>
      </c>
      <c r="B30" s="100">
        <v>23</v>
      </c>
      <c r="C30" s="101" t="s">
        <v>130</v>
      </c>
      <c r="D30" s="102" t="s">
        <v>131</v>
      </c>
      <c r="E30" s="103"/>
      <c r="F30" s="154">
        <v>0.02684027777777778</v>
      </c>
      <c r="G30" s="102">
        <f t="shared" si="2"/>
        <v>0.0033550347222222224</v>
      </c>
      <c r="H30" s="156">
        <f t="shared" si="3"/>
        <v>12.419146183699871</v>
      </c>
      <c r="I30" s="112"/>
      <c r="J30" s="111"/>
      <c r="K30" s="111"/>
    </row>
    <row r="31" spans="1:11" s="110" customFormat="1" ht="18.75" customHeight="1">
      <c r="A31" s="99">
        <v>97</v>
      </c>
      <c r="B31" s="100">
        <v>24</v>
      </c>
      <c r="C31" s="101" t="s">
        <v>419</v>
      </c>
      <c r="D31" s="102" t="s">
        <v>98</v>
      </c>
      <c r="E31" s="103"/>
      <c r="F31" s="154">
        <v>0.026875</v>
      </c>
      <c r="G31" s="102">
        <f t="shared" si="2"/>
        <v>0.003359375</v>
      </c>
      <c r="H31" s="156">
        <f t="shared" si="3"/>
        <v>12.4031007751938</v>
      </c>
      <c r="I31" s="112"/>
      <c r="J31" s="111"/>
      <c r="K31" s="111"/>
    </row>
    <row r="32" spans="1:11" s="110" customFormat="1" ht="18.75" customHeight="1">
      <c r="A32" s="99">
        <v>109</v>
      </c>
      <c r="B32" s="100">
        <v>25</v>
      </c>
      <c r="C32" s="101" t="s">
        <v>31</v>
      </c>
      <c r="D32" s="102" t="s">
        <v>158</v>
      </c>
      <c r="E32" s="103"/>
      <c r="F32" s="154">
        <v>0.027604166666666666</v>
      </c>
      <c r="G32" s="102">
        <f t="shared" si="2"/>
        <v>0.0034505208333333332</v>
      </c>
      <c r="H32" s="156">
        <f t="shared" si="3"/>
        <v>12.075471698113207</v>
      </c>
      <c r="I32" s="112"/>
      <c r="J32" s="111"/>
      <c r="K32" s="111"/>
    </row>
    <row r="33" spans="1:11" s="110" customFormat="1" ht="18.75" customHeight="1">
      <c r="A33" s="99">
        <v>126</v>
      </c>
      <c r="B33" s="100">
        <v>26</v>
      </c>
      <c r="C33" s="101" t="s">
        <v>39</v>
      </c>
      <c r="D33" s="102" t="s">
        <v>247</v>
      </c>
      <c r="E33" s="103"/>
      <c r="F33" s="154">
        <v>0.02855324074074074</v>
      </c>
      <c r="G33" s="102">
        <f t="shared" si="2"/>
        <v>0.0035691550925925925</v>
      </c>
      <c r="H33" s="156">
        <f t="shared" si="3"/>
        <v>11.674098094852047</v>
      </c>
      <c r="I33" s="112"/>
      <c r="J33" s="111"/>
      <c r="K33" s="111"/>
    </row>
    <row r="34" spans="1:11" s="110" customFormat="1" ht="18.75" customHeight="1">
      <c r="A34" s="99">
        <v>141</v>
      </c>
      <c r="B34" s="100">
        <v>27</v>
      </c>
      <c r="C34" s="101" t="s">
        <v>196</v>
      </c>
      <c r="D34" s="102" t="s">
        <v>230</v>
      </c>
      <c r="E34" s="103"/>
      <c r="F34" s="154">
        <v>0.029409722222222223</v>
      </c>
      <c r="G34" s="102">
        <f t="shared" si="2"/>
        <v>0.003676215277777778</v>
      </c>
      <c r="H34" s="156">
        <f t="shared" si="3"/>
        <v>11.334120425029516</v>
      </c>
      <c r="I34" s="112"/>
      <c r="J34" s="111"/>
      <c r="K34" s="111"/>
    </row>
    <row r="35" spans="1:11" s="110" customFormat="1" ht="18.75" customHeight="1">
      <c r="A35" s="99">
        <v>144</v>
      </c>
      <c r="B35" s="100">
        <v>28</v>
      </c>
      <c r="C35" s="101" t="s">
        <v>110</v>
      </c>
      <c r="D35" s="102" t="s">
        <v>111</v>
      </c>
      <c r="E35" s="103"/>
      <c r="F35" s="154">
        <v>0.02952546296296296</v>
      </c>
      <c r="G35" s="102">
        <f t="shared" si="2"/>
        <v>0.00369068287037037</v>
      </c>
      <c r="H35" s="156">
        <f t="shared" si="3"/>
        <v>11.289690317522542</v>
      </c>
      <c r="I35" s="112"/>
      <c r="J35" s="111"/>
      <c r="K35" s="111"/>
    </row>
    <row r="36" spans="1:11" s="110" customFormat="1" ht="18.75" customHeight="1">
      <c r="A36" s="99">
        <v>145</v>
      </c>
      <c r="B36" s="100">
        <v>29</v>
      </c>
      <c r="C36" s="101" t="s">
        <v>11</v>
      </c>
      <c r="D36" s="102" t="s">
        <v>239</v>
      </c>
      <c r="E36" s="103"/>
      <c r="F36" s="154">
        <v>0.02960648148148148</v>
      </c>
      <c r="G36" s="102">
        <f t="shared" si="2"/>
        <v>0.003700810185185185</v>
      </c>
      <c r="H36" s="156">
        <f t="shared" si="3"/>
        <v>11.258795934323691</v>
      </c>
      <c r="I36" s="112"/>
      <c r="J36" s="111"/>
      <c r="K36" s="111"/>
    </row>
    <row r="37" spans="1:11" s="110" customFormat="1" ht="18.75" customHeight="1">
      <c r="A37" s="99">
        <v>154</v>
      </c>
      <c r="B37" s="100">
        <v>30</v>
      </c>
      <c r="C37" s="101" t="s">
        <v>122</v>
      </c>
      <c r="D37" s="102" t="s">
        <v>184</v>
      </c>
      <c r="E37" s="103"/>
      <c r="F37" s="154">
        <v>0.03045138888888889</v>
      </c>
      <c r="G37" s="102">
        <f t="shared" si="2"/>
        <v>0.003806423611111111</v>
      </c>
      <c r="H37" s="156">
        <f t="shared" si="3"/>
        <v>10.946408209806158</v>
      </c>
      <c r="I37" s="112"/>
      <c r="J37" s="111"/>
      <c r="K37" s="111"/>
    </row>
    <row r="38" spans="1:11" s="110" customFormat="1" ht="18.75" customHeight="1">
      <c r="A38" s="99">
        <v>157</v>
      </c>
      <c r="B38" s="100">
        <v>31</v>
      </c>
      <c r="C38" s="101" t="s">
        <v>438</v>
      </c>
      <c r="D38" s="102" t="s">
        <v>439</v>
      </c>
      <c r="E38" s="103"/>
      <c r="F38" s="154">
        <v>0.03096064814814815</v>
      </c>
      <c r="G38" s="102">
        <f t="shared" si="2"/>
        <v>0.003870081018518519</v>
      </c>
      <c r="H38" s="156">
        <f t="shared" si="3"/>
        <v>10.766355140186915</v>
      </c>
      <c r="I38" s="112"/>
      <c r="J38" s="111"/>
      <c r="K38" s="111"/>
    </row>
    <row r="39" spans="1:11" s="110" customFormat="1" ht="18.75" customHeight="1">
      <c r="A39" s="99">
        <v>158</v>
      </c>
      <c r="B39" s="100">
        <v>32</v>
      </c>
      <c r="C39" s="101" t="s">
        <v>14</v>
      </c>
      <c r="D39" s="102" t="s">
        <v>194</v>
      </c>
      <c r="E39" s="103"/>
      <c r="F39" s="154">
        <v>0.03096064814814815</v>
      </c>
      <c r="G39" s="102">
        <f t="shared" si="2"/>
        <v>0.003870081018518519</v>
      </c>
      <c r="H39" s="156">
        <f t="shared" si="3"/>
        <v>10.766355140186915</v>
      </c>
      <c r="I39" s="112"/>
      <c r="J39" s="111"/>
      <c r="K39" s="111"/>
    </row>
    <row r="40" spans="1:11" s="110" customFormat="1" ht="18.75" customHeight="1">
      <c r="A40" s="99">
        <v>161</v>
      </c>
      <c r="B40" s="100">
        <v>33</v>
      </c>
      <c r="C40" s="101" t="s">
        <v>139</v>
      </c>
      <c r="D40" s="102" t="s">
        <v>140</v>
      </c>
      <c r="E40" s="103"/>
      <c r="F40" s="154">
        <v>0.031064814814814812</v>
      </c>
      <c r="G40" s="102">
        <f t="shared" si="2"/>
        <v>0.0038831018518518516</v>
      </c>
      <c r="H40" s="156">
        <f t="shared" si="3"/>
        <v>10.730253353204175</v>
      </c>
      <c r="I40" s="112"/>
      <c r="J40" s="111"/>
      <c r="K40" s="111"/>
    </row>
    <row r="41" spans="1:11" s="110" customFormat="1" ht="18.75" customHeight="1">
      <c r="A41" s="99">
        <v>163</v>
      </c>
      <c r="B41" s="100">
        <v>34</v>
      </c>
      <c r="C41" s="101" t="s">
        <v>359</v>
      </c>
      <c r="D41" s="102" t="s">
        <v>92</v>
      </c>
      <c r="E41" s="103"/>
      <c r="F41" s="154">
        <v>0.031574074074074074</v>
      </c>
      <c r="G41" s="102">
        <f t="shared" si="2"/>
        <v>0.003946759259259259</v>
      </c>
      <c r="H41" s="156">
        <f t="shared" si="3"/>
        <v>10.557184750733137</v>
      </c>
      <c r="I41" s="112"/>
      <c r="J41" s="111"/>
      <c r="K41" s="111"/>
    </row>
    <row r="42" spans="1:11" s="110" customFormat="1" ht="18.75" customHeight="1">
      <c r="A42" s="99">
        <v>176</v>
      </c>
      <c r="B42" s="100">
        <v>35</v>
      </c>
      <c r="C42" s="101" t="s">
        <v>162</v>
      </c>
      <c r="D42" s="102" t="s">
        <v>440</v>
      </c>
      <c r="E42" s="103"/>
      <c r="F42" s="154">
        <v>0.03228009259259259</v>
      </c>
      <c r="G42" s="102">
        <f t="shared" si="2"/>
        <v>0.004035011574074074</v>
      </c>
      <c r="H42" s="156">
        <f t="shared" si="3"/>
        <v>10.326281821441379</v>
      </c>
      <c r="I42" s="112"/>
      <c r="J42" s="111"/>
      <c r="K42" s="111"/>
    </row>
    <row r="43" spans="1:11" s="110" customFormat="1" ht="18.75" customHeight="1">
      <c r="A43" s="99">
        <v>193</v>
      </c>
      <c r="B43" s="100">
        <v>36</v>
      </c>
      <c r="C43" s="101" t="s">
        <v>291</v>
      </c>
      <c r="D43" s="102" t="s">
        <v>441</v>
      </c>
      <c r="E43" s="103"/>
      <c r="F43" s="154">
        <v>0.0343287037037037</v>
      </c>
      <c r="G43" s="102">
        <f t="shared" si="2"/>
        <v>0.004291087962962963</v>
      </c>
      <c r="H43" s="156">
        <f t="shared" si="3"/>
        <v>9.710047201618343</v>
      </c>
      <c r="I43" s="112"/>
      <c r="J43" s="111"/>
      <c r="K43" s="111"/>
    </row>
    <row r="44" spans="1:11" s="110" customFormat="1" ht="18.75" customHeight="1">
      <c r="A44" s="99">
        <v>195</v>
      </c>
      <c r="B44" s="100">
        <v>37</v>
      </c>
      <c r="C44" s="101" t="s">
        <v>55</v>
      </c>
      <c r="D44" s="102" t="s">
        <v>425</v>
      </c>
      <c r="E44" s="103"/>
      <c r="F44" s="154">
        <v>0.034571759259259253</v>
      </c>
      <c r="G44" s="102">
        <f t="shared" si="2"/>
        <v>0.004321469907407407</v>
      </c>
      <c r="H44" s="156">
        <f t="shared" si="3"/>
        <v>9.641781051221963</v>
      </c>
      <c r="I44" s="112"/>
      <c r="J44" s="111"/>
      <c r="K44" s="111"/>
    </row>
    <row r="45" spans="1:11" s="110" customFormat="1" ht="18.75" customHeight="1">
      <c r="A45" s="320" t="s">
        <v>442</v>
      </c>
      <c r="B45" s="301"/>
      <c r="C45" s="301"/>
      <c r="D45" s="105"/>
      <c r="E45" s="103"/>
      <c r="F45" s="154"/>
      <c r="G45" s="105"/>
      <c r="H45" s="106"/>
      <c r="I45" s="112"/>
      <c r="J45" s="111"/>
      <c r="K45" s="111"/>
    </row>
    <row r="46" spans="1:11" s="110" customFormat="1" ht="18.75" customHeight="1">
      <c r="A46" s="99"/>
      <c r="B46" s="100"/>
      <c r="C46" s="101"/>
      <c r="D46" s="105"/>
      <c r="E46" s="103"/>
      <c r="F46" s="154"/>
      <c r="G46" s="105"/>
      <c r="H46" s="106"/>
      <c r="I46" s="112"/>
      <c r="J46" s="111"/>
      <c r="K46" s="111"/>
    </row>
    <row r="47" spans="1:11" s="110" customFormat="1" ht="18.75" customHeight="1">
      <c r="A47" s="99"/>
      <c r="B47" s="100"/>
      <c r="C47" s="101"/>
      <c r="D47" s="105"/>
      <c r="E47" s="103"/>
      <c r="F47" s="154"/>
      <c r="G47" s="105"/>
      <c r="H47" s="106"/>
      <c r="I47" s="112"/>
      <c r="J47" s="111"/>
      <c r="K47" s="111"/>
    </row>
    <row r="48" spans="1:11" s="110" customFormat="1" ht="18.75" customHeight="1">
      <c r="A48" s="315" t="s">
        <v>172</v>
      </c>
      <c r="B48" s="316"/>
      <c r="C48" s="316"/>
      <c r="D48" s="316"/>
      <c r="E48" s="103"/>
      <c r="F48" s="155" t="s">
        <v>1</v>
      </c>
      <c r="G48" s="97">
        <v>12</v>
      </c>
      <c r="I48" s="112"/>
      <c r="J48" s="111"/>
      <c r="K48" s="111"/>
    </row>
    <row r="49" spans="1:11" s="110" customFormat="1" ht="18.75" customHeight="1">
      <c r="A49" s="99">
        <v>3</v>
      </c>
      <c r="B49" s="100">
        <v>38</v>
      </c>
      <c r="C49" s="101" t="s">
        <v>18</v>
      </c>
      <c r="D49" s="102" t="s">
        <v>124</v>
      </c>
      <c r="E49" s="103"/>
      <c r="F49" s="154">
        <v>0.030243055555555554</v>
      </c>
      <c r="G49" s="102">
        <f aca="true" t="shared" si="4" ref="G49:G56">F49/$G$48</f>
        <v>0.0025202546296296297</v>
      </c>
      <c r="H49" s="156">
        <f aca="true" t="shared" si="5" ref="H49:H56">($G$48/F49)/24</f>
        <v>16.532721010332953</v>
      </c>
      <c r="I49" s="107" t="s">
        <v>443</v>
      </c>
      <c r="J49" s="111"/>
      <c r="K49" s="111"/>
    </row>
    <row r="50" spans="1:11" s="110" customFormat="1" ht="18.75" customHeight="1">
      <c r="A50" s="99">
        <v>7</v>
      </c>
      <c r="B50" s="100">
        <v>39</v>
      </c>
      <c r="C50" s="101" t="s">
        <v>20</v>
      </c>
      <c r="D50" s="102" t="s">
        <v>89</v>
      </c>
      <c r="E50" s="103"/>
      <c r="F50" s="154">
        <v>0.03170138888888889</v>
      </c>
      <c r="G50" s="102">
        <f t="shared" si="4"/>
        <v>0.0026417824074074074</v>
      </c>
      <c r="H50" s="156">
        <f t="shared" si="5"/>
        <v>15.772179627601313</v>
      </c>
      <c r="I50" s="107" t="s">
        <v>221</v>
      </c>
      <c r="J50" s="111"/>
      <c r="K50" s="111"/>
    </row>
    <row r="51" spans="1:11" s="110" customFormat="1" ht="18.75" customHeight="1">
      <c r="A51" s="99">
        <v>16</v>
      </c>
      <c r="B51" s="100">
        <v>40</v>
      </c>
      <c r="C51" s="101" t="s">
        <v>28</v>
      </c>
      <c r="D51" s="102" t="s">
        <v>88</v>
      </c>
      <c r="E51" s="103"/>
      <c r="F51" s="154">
        <v>0.03302083333333333</v>
      </c>
      <c r="G51" s="102">
        <f t="shared" si="4"/>
        <v>0.002751736111111111</v>
      </c>
      <c r="H51" s="156">
        <f t="shared" si="5"/>
        <v>15.141955835962145</v>
      </c>
      <c r="I51" s="112"/>
      <c r="J51" s="111"/>
      <c r="K51" s="111"/>
    </row>
    <row r="52" spans="1:11" s="110" customFormat="1" ht="18.75" customHeight="1">
      <c r="A52" s="99">
        <v>19</v>
      </c>
      <c r="B52" s="100">
        <v>41</v>
      </c>
      <c r="C52" s="101" t="s">
        <v>18</v>
      </c>
      <c r="D52" s="102" t="s">
        <v>126</v>
      </c>
      <c r="E52" s="103"/>
      <c r="F52" s="154">
        <v>0.0332175925925926</v>
      </c>
      <c r="G52" s="102">
        <f t="shared" si="4"/>
        <v>0.002768132716049383</v>
      </c>
      <c r="H52" s="156">
        <f t="shared" si="5"/>
        <v>15.052264808362366</v>
      </c>
      <c r="I52" s="112"/>
      <c r="J52" s="111"/>
      <c r="K52" s="111"/>
    </row>
    <row r="53" spans="1:11" s="110" customFormat="1" ht="18.75" customHeight="1">
      <c r="A53" s="99">
        <v>32</v>
      </c>
      <c r="B53" s="100">
        <v>42</v>
      </c>
      <c r="C53" s="101" t="s">
        <v>21</v>
      </c>
      <c r="D53" s="102" t="s">
        <v>96</v>
      </c>
      <c r="E53" s="103"/>
      <c r="F53" s="154">
        <v>0.035555555555555556</v>
      </c>
      <c r="G53" s="102">
        <f t="shared" si="4"/>
        <v>0.002962962962962963</v>
      </c>
      <c r="H53" s="156">
        <f>($G$48/F53)/24</f>
        <v>14.0625</v>
      </c>
      <c r="I53" s="112"/>
      <c r="J53" s="111"/>
      <c r="K53" s="111"/>
    </row>
    <row r="54" spans="1:11" s="110" customFormat="1" ht="18.75" customHeight="1">
      <c r="A54" s="99">
        <v>48</v>
      </c>
      <c r="B54" s="100">
        <v>43</v>
      </c>
      <c r="C54" s="101" t="s">
        <v>197</v>
      </c>
      <c r="D54" s="102" t="s">
        <v>94</v>
      </c>
      <c r="E54" s="103"/>
      <c r="F54" s="154">
        <v>0.03684027777777778</v>
      </c>
      <c r="G54" s="102">
        <f t="shared" si="4"/>
        <v>0.003070023148148148</v>
      </c>
      <c r="H54" s="156">
        <f t="shared" si="5"/>
        <v>13.572101790763432</v>
      </c>
      <c r="I54" s="112"/>
      <c r="J54" s="111"/>
      <c r="K54" s="111"/>
    </row>
    <row r="55" spans="1:11" s="110" customFormat="1" ht="18.75" customHeight="1">
      <c r="A55" s="99">
        <v>111</v>
      </c>
      <c r="B55" s="100">
        <v>44</v>
      </c>
      <c r="C55" s="101" t="s">
        <v>444</v>
      </c>
      <c r="D55" s="102" t="s">
        <v>308</v>
      </c>
      <c r="E55" s="103"/>
      <c r="F55" s="154">
        <v>0.04027777777777778</v>
      </c>
      <c r="G55" s="102">
        <f t="shared" si="4"/>
        <v>0.0033564814814814816</v>
      </c>
      <c r="H55" s="156">
        <f t="shared" si="5"/>
        <v>12.413793103448276</v>
      </c>
      <c r="I55" s="112"/>
      <c r="J55" s="111"/>
      <c r="K55" s="111"/>
    </row>
    <row r="56" spans="1:11" s="110" customFormat="1" ht="18.75" customHeight="1">
      <c r="A56" s="99">
        <v>175</v>
      </c>
      <c r="B56" s="100">
        <v>45</v>
      </c>
      <c r="C56" s="101" t="s">
        <v>64</v>
      </c>
      <c r="D56" s="102" t="s">
        <v>116</v>
      </c>
      <c r="E56" s="103"/>
      <c r="F56" s="154">
        <v>0.04994212962962963</v>
      </c>
      <c r="G56" s="102">
        <f t="shared" si="4"/>
        <v>0.004161844135802469</v>
      </c>
      <c r="H56" s="156">
        <f t="shared" si="5"/>
        <v>10.011587485515642</v>
      </c>
      <c r="I56" s="112"/>
      <c r="J56" s="111"/>
      <c r="K56" s="111"/>
    </row>
    <row r="57" spans="1:9" ht="15.75" customHeight="1" thickBot="1">
      <c r="A57" s="304" t="s">
        <v>445</v>
      </c>
      <c r="B57" s="305"/>
      <c r="C57" s="305"/>
      <c r="D57" s="116"/>
      <c r="E57" s="117"/>
      <c r="F57" s="118"/>
      <c r="G57" s="118"/>
      <c r="H57" s="119"/>
      <c r="I57" s="126"/>
    </row>
    <row r="58" spans="6:7" ht="13.5" customHeight="1">
      <c r="F58" s="24"/>
      <c r="G58" s="24"/>
    </row>
    <row r="59" spans="6:7" ht="13.5" customHeight="1">
      <c r="F59" s="24"/>
      <c r="G59" s="24"/>
    </row>
    <row r="60" spans="6:7" ht="13.5" customHeight="1">
      <c r="F60" s="24"/>
      <c r="G60" s="24"/>
    </row>
    <row r="61" spans="6:7" ht="13.5" customHeight="1">
      <c r="F61" s="24"/>
      <c r="G61" s="24"/>
    </row>
    <row r="62" spans="6:7" ht="13.5" customHeight="1">
      <c r="F62" s="24"/>
      <c r="G62" s="24"/>
    </row>
    <row r="63" spans="6:7" ht="13.5" customHeight="1">
      <c r="F63" s="24"/>
      <c r="G63" s="24"/>
    </row>
    <row r="64" spans="6:7" ht="13.5" customHeight="1">
      <c r="F64" s="24"/>
      <c r="G64" s="24"/>
    </row>
    <row r="65" spans="6:7" ht="13.5" customHeight="1">
      <c r="F65" s="24"/>
      <c r="G65" s="24"/>
    </row>
    <row r="66" spans="6:7" ht="13.5" customHeight="1">
      <c r="F66" s="24"/>
      <c r="G66" s="24"/>
    </row>
    <row r="67" spans="6:7" ht="13.5" customHeight="1">
      <c r="F67" s="24"/>
      <c r="G67" s="24"/>
    </row>
    <row r="68" spans="6:7" ht="13.5" customHeight="1">
      <c r="F68" s="24"/>
      <c r="G68" s="24"/>
    </row>
    <row r="69" spans="6:7" ht="13.5" customHeight="1">
      <c r="F69" s="24"/>
      <c r="G69" s="24"/>
    </row>
    <row r="70" spans="6:7" ht="13.5" customHeight="1">
      <c r="F70" s="24"/>
      <c r="G70" s="24"/>
    </row>
    <row r="71" spans="6:7" ht="13.5" customHeight="1">
      <c r="F71" s="24"/>
      <c r="G71" s="24"/>
    </row>
    <row r="72" spans="6:7" ht="13.5" customHeight="1">
      <c r="F72" s="24"/>
      <c r="G72" s="24"/>
    </row>
    <row r="73" spans="6:7" ht="13.5" customHeight="1">
      <c r="F73" s="24"/>
      <c r="G73" s="24"/>
    </row>
    <row r="74" spans="6:7" ht="13.5" customHeight="1">
      <c r="F74" s="24"/>
      <c r="G74" s="24"/>
    </row>
    <row r="75" spans="6:7" ht="13.5" customHeight="1">
      <c r="F75" s="24"/>
      <c r="G75" s="24"/>
    </row>
    <row r="76" spans="6:7" ht="13.5" customHeight="1">
      <c r="F76" s="24"/>
      <c r="G76" s="24"/>
    </row>
    <row r="77" spans="6:7" ht="13.5" customHeight="1">
      <c r="F77" s="24"/>
      <c r="G77" s="24"/>
    </row>
    <row r="78" spans="6:7" ht="13.5" customHeight="1">
      <c r="F78" s="24"/>
      <c r="G78" s="24"/>
    </row>
    <row r="79" spans="6:7" ht="13.5" customHeight="1">
      <c r="F79" s="24"/>
      <c r="G79" s="24"/>
    </row>
    <row r="80" spans="6:7" ht="13.5" customHeight="1">
      <c r="F80" s="24"/>
      <c r="G80" s="24"/>
    </row>
    <row r="81" spans="6:7" ht="13.5" customHeight="1">
      <c r="F81" s="24"/>
      <c r="G81" s="24"/>
    </row>
    <row r="82" spans="6:7" ht="13.5" customHeight="1">
      <c r="F82" s="24"/>
      <c r="G82" s="24"/>
    </row>
    <row r="83" spans="6:7" ht="13.5" customHeight="1">
      <c r="F83" s="24"/>
      <c r="G83" s="24"/>
    </row>
    <row r="84" spans="6:7" ht="13.5" customHeight="1">
      <c r="F84" s="24"/>
      <c r="G84" s="24"/>
    </row>
    <row r="85" spans="6:7" ht="13.5" customHeight="1">
      <c r="F85" s="24"/>
      <c r="G85" s="24"/>
    </row>
    <row r="86" spans="6:7" ht="13.5" customHeight="1">
      <c r="F86" s="24"/>
      <c r="G86" s="24"/>
    </row>
    <row r="87" spans="6:7" ht="13.5" customHeight="1">
      <c r="F87" s="24"/>
      <c r="G87" s="24"/>
    </row>
    <row r="88" spans="6:7" ht="13.5" customHeight="1">
      <c r="F88" s="24"/>
      <c r="G88" s="24"/>
    </row>
    <row r="89" spans="6:7" ht="13.5" customHeight="1">
      <c r="F89" s="24"/>
      <c r="G89" s="24"/>
    </row>
    <row r="90" spans="6:7" ht="13.5" customHeight="1">
      <c r="F90" s="24"/>
      <c r="G90" s="24"/>
    </row>
    <row r="91" spans="6:7" ht="13.5" customHeight="1">
      <c r="F91" s="24"/>
      <c r="G91" s="24"/>
    </row>
    <row r="92" spans="6:7" ht="13.5" customHeight="1">
      <c r="F92" s="24"/>
      <c r="G92" s="24"/>
    </row>
    <row r="93" spans="6:7" ht="13.5" customHeight="1">
      <c r="F93" s="24"/>
      <c r="G93" s="24"/>
    </row>
    <row r="94" spans="6:7" ht="13.5" customHeight="1">
      <c r="F94" s="24"/>
      <c r="G94" s="24"/>
    </row>
    <row r="95" spans="6:7" ht="13.5" customHeight="1">
      <c r="F95" s="24"/>
      <c r="G95" s="24"/>
    </row>
    <row r="96" spans="6:7" ht="13.5" customHeight="1">
      <c r="F96" s="24"/>
      <c r="G96" s="24"/>
    </row>
    <row r="97" spans="6:7" ht="13.5" customHeight="1">
      <c r="F97" s="24"/>
      <c r="G97" s="24"/>
    </row>
    <row r="98" spans="6:7" ht="13.5" customHeight="1">
      <c r="F98" s="24"/>
      <c r="G98" s="24"/>
    </row>
    <row r="99" spans="6:7" ht="13.5" customHeight="1">
      <c r="F99" s="24"/>
      <c r="G99" s="24"/>
    </row>
    <row r="100" spans="6:7" ht="13.5" customHeight="1">
      <c r="F100" s="24"/>
      <c r="G100" s="24"/>
    </row>
    <row r="101" spans="6:7" ht="13.5" customHeight="1">
      <c r="F101" s="24"/>
      <c r="G101" s="24"/>
    </row>
    <row r="102" spans="6:7" ht="13.5" customHeight="1">
      <c r="F102" s="24"/>
      <c r="G102" s="24"/>
    </row>
    <row r="103" spans="6:7" ht="13.5" customHeight="1">
      <c r="F103" s="24"/>
      <c r="G103" s="24"/>
    </row>
    <row r="104" spans="6:7" ht="13.5" customHeight="1">
      <c r="F104" s="24"/>
      <c r="G104" s="24"/>
    </row>
    <row r="105" spans="6:7" ht="13.5" customHeight="1">
      <c r="F105" s="24"/>
      <c r="G105" s="24"/>
    </row>
    <row r="106" spans="6:7" ht="13.5" customHeight="1">
      <c r="F106" s="24"/>
      <c r="G106" s="24"/>
    </row>
    <row r="107" spans="6:7" ht="13.5" customHeight="1">
      <c r="F107" s="24"/>
      <c r="G107" s="24"/>
    </row>
    <row r="108" spans="6:7" ht="13.5" customHeight="1">
      <c r="F108" s="24"/>
      <c r="G108" s="24"/>
    </row>
    <row r="109" spans="6:7" ht="13.5" customHeight="1">
      <c r="F109" s="24"/>
      <c r="G109" s="24"/>
    </row>
    <row r="110" spans="6:7" ht="13.5" customHeight="1">
      <c r="F110" s="24"/>
      <c r="G110" s="24"/>
    </row>
    <row r="111" spans="6:7" ht="13.5" customHeight="1">
      <c r="F111" s="24"/>
      <c r="G111" s="24"/>
    </row>
    <row r="112" spans="6:7" ht="13.5" customHeight="1">
      <c r="F112" s="24"/>
      <c r="G112" s="24"/>
    </row>
    <row r="113" spans="6:7" ht="13.5" customHeight="1">
      <c r="F113" s="24"/>
      <c r="G113" s="24"/>
    </row>
    <row r="114" spans="6:7" ht="13.5" customHeight="1">
      <c r="F114" s="24"/>
      <c r="G114" s="24"/>
    </row>
    <row r="115" spans="6:7" ht="13.5" customHeight="1">
      <c r="F115" s="24"/>
      <c r="G115" s="24"/>
    </row>
    <row r="116" spans="6:7" ht="13.5" customHeight="1">
      <c r="F116" s="24"/>
      <c r="G116" s="24"/>
    </row>
    <row r="117" spans="6:7" ht="13.5" customHeight="1">
      <c r="F117" s="24"/>
      <c r="G117" s="24"/>
    </row>
    <row r="118" spans="6:7" ht="13.5" customHeight="1">
      <c r="F118" s="24"/>
      <c r="G118" s="24"/>
    </row>
    <row r="119" spans="6:7" ht="13.5" customHeight="1">
      <c r="F119" s="24"/>
      <c r="G119" s="24"/>
    </row>
    <row r="120" spans="6:7" ht="13.5" customHeight="1">
      <c r="F120" s="24"/>
      <c r="G120" s="24"/>
    </row>
  </sheetData>
  <sheetProtection/>
  <mergeCells count="8">
    <mergeCell ref="A48:D48"/>
    <mergeCell ref="A57:C57"/>
    <mergeCell ref="A1:I1"/>
    <mergeCell ref="A2:I2"/>
    <mergeCell ref="A5:D5"/>
    <mergeCell ref="A19:C19"/>
    <mergeCell ref="A21:D21"/>
    <mergeCell ref="A45:C45"/>
  </mergeCells>
  <printOptions gridLines="1"/>
  <pageMargins left="0.75" right="0.75" top="1" bottom="1" header="0.5" footer="0.5"/>
  <pageSetup fitToHeight="2" fitToWidth="1"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K65"/>
  <sheetViews>
    <sheetView zoomScale="75" zoomScaleNormal="75" zoomScalePageLayoutView="0" workbookViewId="0" topLeftCell="A1">
      <selection activeCell="I45" sqref="I45"/>
    </sheetView>
  </sheetViews>
  <sheetFormatPr defaultColWidth="9.140625" defaultRowHeight="12.75"/>
  <cols>
    <col min="1" max="1" width="7.421875" style="0" bestFit="1" customWidth="1"/>
    <col min="2" max="2" width="3.421875" style="0" bestFit="1" customWidth="1"/>
    <col min="3" max="3" width="15.57421875" style="0" customWidth="1"/>
    <col min="4" max="4" width="24.7109375" style="0" customWidth="1"/>
    <col min="5" max="5" width="2.7109375" style="0" customWidth="1"/>
    <col min="6" max="6" width="17.28125" style="0" customWidth="1"/>
    <col min="7" max="7" width="13.140625" style="0" customWidth="1"/>
    <col min="8" max="8" width="2.7109375" style="0" customWidth="1"/>
    <col min="9" max="9" width="12.28125" style="0" bestFit="1" customWidth="1"/>
    <col min="10" max="10" width="11.28125" style="0" bestFit="1" customWidth="1"/>
    <col min="11" max="11" width="11.28125" style="0" customWidth="1"/>
  </cols>
  <sheetData>
    <row r="1" spans="1:9" ht="27">
      <c r="A1" s="311" t="s">
        <v>119</v>
      </c>
      <c r="B1" s="311"/>
      <c r="C1" s="311"/>
      <c r="D1" s="311"/>
      <c r="E1" s="311"/>
      <c r="F1" s="311"/>
      <c r="G1" s="311"/>
      <c r="H1" s="311"/>
      <c r="I1" s="311"/>
    </row>
    <row r="2" spans="1:9" ht="27">
      <c r="A2" s="324">
        <v>40965</v>
      </c>
      <c r="B2" s="324"/>
      <c r="C2" s="324"/>
      <c r="D2" s="324"/>
      <c r="E2" s="324"/>
      <c r="F2" s="324"/>
      <c r="G2" s="324"/>
      <c r="H2" s="324"/>
      <c r="I2" s="324"/>
    </row>
    <row r="3" spans="1:9" ht="14.25">
      <c r="A3" s="3" t="s">
        <v>2</v>
      </c>
      <c r="B3" s="4" t="s">
        <v>3</v>
      </c>
      <c r="C3" s="5" t="s">
        <v>4</v>
      </c>
      <c r="D3" s="6" t="s">
        <v>5</v>
      </c>
      <c r="E3" s="7"/>
      <c r="F3" s="8" t="s">
        <v>6</v>
      </c>
      <c r="G3" s="17" t="s">
        <v>7</v>
      </c>
      <c r="H3" s="10"/>
      <c r="I3" s="9" t="s">
        <v>8</v>
      </c>
    </row>
    <row r="4" spans="1:10" ht="14.25">
      <c r="A4" s="3"/>
      <c r="B4" s="4"/>
      <c r="C4" s="5"/>
      <c r="D4" s="6"/>
      <c r="E4" s="7"/>
      <c r="F4" s="8"/>
      <c r="G4" s="17"/>
      <c r="H4" s="10"/>
      <c r="I4" s="9"/>
      <c r="J4" t="s">
        <v>416</v>
      </c>
    </row>
    <row r="5" spans="1:10" ht="19.5">
      <c r="A5" s="44"/>
      <c r="B5" s="14"/>
      <c r="C5" s="14"/>
      <c r="D5" s="15"/>
      <c r="F5" s="45" t="s">
        <v>0</v>
      </c>
      <c r="G5" s="46">
        <v>5.2</v>
      </c>
      <c r="H5" s="325" t="s">
        <v>1</v>
      </c>
      <c r="I5" s="325"/>
      <c r="J5" s="46">
        <v>5</v>
      </c>
    </row>
    <row r="6" spans="1:10" ht="14.25" customHeight="1">
      <c r="A6" s="44"/>
      <c r="B6" s="14"/>
      <c r="C6" s="14"/>
      <c r="D6" s="15"/>
      <c r="F6" s="45"/>
      <c r="G6" s="46"/>
      <c r="H6" s="149"/>
      <c r="I6" s="149"/>
      <c r="J6" s="38" t="s">
        <v>1</v>
      </c>
    </row>
    <row r="7" spans="7:9" ht="12.75">
      <c r="G7" s="17" t="s">
        <v>7</v>
      </c>
      <c r="I7" s="9" t="s">
        <v>8</v>
      </c>
    </row>
    <row r="8" spans="1:10" s="11" customFormat="1" ht="18" customHeight="1">
      <c r="A8" s="23">
        <v>6</v>
      </c>
      <c r="B8" s="138">
        <v>1</v>
      </c>
      <c r="C8" s="25" t="s">
        <v>36</v>
      </c>
      <c r="D8" s="140" t="s">
        <v>87</v>
      </c>
      <c r="E8" s="140"/>
      <c r="F8" s="141">
        <v>0.012916666666666667</v>
      </c>
      <c r="G8" s="152">
        <f aca="true" t="shared" si="0" ref="G8:G14">($G$5/F8)/24</f>
        <v>16.7741935483871</v>
      </c>
      <c r="H8" s="143"/>
      <c r="I8" s="142">
        <f aca="true" t="shared" si="1" ref="I8:I14">F8/$G$5</f>
        <v>0.002483974358974359</v>
      </c>
      <c r="J8" s="141">
        <f>F8/$G$5*$J$5</f>
        <v>0.012419871794871794</v>
      </c>
    </row>
    <row r="9" spans="1:11" s="11" customFormat="1" ht="18" customHeight="1">
      <c r="A9" s="23">
        <v>3</v>
      </c>
      <c r="B9" s="138">
        <v>2</v>
      </c>
      <c r="C9" s="25" t="s">
        <v>178</v>
      </c>
      <c r="D9" s="140" t="s">
        <v>134</v>
      </c>
      <c r="E9" s="140"/>
      <c r="F9" s="141" t="s">
        <v>410</v>
      </c>
      <c r="G9" s="152">
        <f t="shared" si="0"/>
        <v>13.624454148471619</v>
      </c>
      <c r="H9" s="143"/>
      <c r="I9" s="142">
        <f t="shared" si="1"/>
        <v>0.0030582264957264953</v>
      </c>
      <c r="J9" s="141">
        <f aca="true" t="shared" si="2" ref="J9:J14">F9/$G$5*$J$5</f>
        <v>0.015291132478632476</v>
      </c>
      <c r="K9" s="141" t="s">
        <v>409</v>
      </c>
    </row>
    <row r="10" spans="1:11" s="11" customFormat="1" ht="18" customHeight="1">
      <c r="A10" s="23">
        <v>4</v>
      </c>
      <c r="B10" s="138">
        <v>3</v>
      </c>
      <c r="C10" s="25" t="s">
        <v>179</v>
      </c>
      <c r="D10" s="140" t="s">
        <v>180</v>
      </c>
      <c r="E10" s="140"/>
      <c r="F10" s="141" t="s">
        <v>411</v>
      </c>
      <c r="G10" s="152">
        <f t="shared" si="0"/>
        <v>13.477321814254863</v>
      </c>
      <c r="H10" s="143"/>
      <c r="I10" s="142">
        <f t="shared" si="1"/>
        <v>0.0030916132478632473</v>
      </c>
      <c r="J10" s="141">
        <f t="shared" si="2"/>
        <v>0.015458066239316236</v>
      </c>
      <c r="K10" s="141" t="s">
        <v>128</v>
      </c>
    </row>
    <row r="11" spans="1:10" s="11" customFormat="1" ht="18" customHeight="1">
      <c r="A11" s="23">
        <v>41</v>
      </c>
      <c r="B11" s="138">
        <v>4</v>
      </c>
      <c r="C11" s="25" t="s">
        <v>9</v>
      </c>
      <c r="D11" s="140" t="s">
        <v>121</v>
      </c>
      <c r="E11" s="140"/>
      <c r="F11" s="141" t="s">
        <v>412</v>
      </c>
      <c r="G11" s="152">
        <f t="shared" si="0"/>
        <v>12.85714285714286</v>
      </c>
      <c r="H11" s="143"/>
      <c r="I11" s="142">
        <f t="shared" si="1"/>
        <v>0.00324074074074074</v>
      </c>
      <c r="J11" s="141">
        <f t="shared" si="2"/>
        <v>0.0162037037037037</v>
      </c>
    </row>
    <row r="12" spans="1:10" s="11" customFormat="1" ht="18" customHeight="1">
      <c r="A12" s="23">
        <v>13</v>
      </c>
      <c r="B12" s="138">
        <v>5</v>
      </c>
      <c r="C12" s="25" t="s">
        <v>417</v>
      </c>
      <c r="D12" s="140" t="s">
        <v>114</v>
      </c>
      <c r="E12" s="140"/>
      <c r="F12" s="141" t="s">
        <v>413</v>
      </c>
      <c r="G12" s="152">
        <f t="shared" si="0"/>
        <v>11.366120218579235</v>
      </c>
      <c r="H12" s="143"/>
      <c r="I12" s="142">
        <f t="shared" si="1"/>
        <v>0.0036658653846153846</v>
      </c>
      <c r="J12" s="141">
        <f t="shared" si="2"/>
        <v>0.018329326923076924</v>
      </c>
    </row>
    <row r="13" spans="1:10" s="11" customFormat="1" ht="18" customHeight="1">
      <c r="A13" s="23">
        <v>23</v>
      </c>
      <c r="B13" s="138">
        <v>6</v>
      </c>
      <c r="C13" s="25" t="s">
        <v>297</v>
      </c>
      <c r="D13" s="140" t="s">
        <v>418</v>
      </c>
      <c r="E13" s="140"/>
      <c r="F13" s="141" t="s">
        <v>414</v>
      </c>
      <c r="G13" s="152">
        <f t="shared" si="0"/>
        <v>10.411568409343715</v>
      </c>
      <c r="H13" s="143"/>
      <c r="I13" s="142">
        <f t="shared" si="1"/>
        <v>0.00400195868945869</v>
      </c>
      <c r="J13" s="141">
        <f t="shared" si="2"/>
        <v>0.02000979344729345</v>
      </c>
    </row>
    <row r="14" spans="1:10" s="11" customFormat="1" ht="18" customHeight="1">
      <c r="A14" s="23">
        <v>68</v>
      </c>
      <c r="B14" s="138">
        <v>7</v>
      </c>
      <c r="C14" s="25" t="s">
        <v>181</v>
      </c>
      <c r="D14" s="140" t="s">
        <v>183</v>
      </c>
      <c r="E14" s="140"/>
      <c r="F14" s="141" t="s">
        <v>415</v>
      </c>
      <c r="G14" s="152">
        <f t="shared" si="0"/>
        <v>9.734789391575665</v>
      </c>
      <c r="H14" s="143"/>
      <c r="I14" s="142">
        <f t="shared" si="1"/>
        <v>0.004280181623931623</v>
      </c>
      <c r="J14" s="141">
        <f t="shared" si="2"/>
        <v>0.021400908119658113</v>
      </c>
    </row>
    <row r="15" spans="1:9" ht="19.5" customHeight="1" thickBot="1">
      <c r="A15" s="54"/>
      <c r="B15" s="54"/>
      <c r="C15" s="54"/>
      <c r="D15" s="54"/>
      <c r="E15" s="54"/>
      <c r="F15" s="19"/>
      <c r="G15" s="20"/>
      <c r="H15" s="22"/>
      <c r="I15" s="21"/>
    </row>
    <row r="16" spans="1:9" ht="33.75" thickBot="1">
      <c r="A16" s="321" t="s">
        <v>150</v>
      </c>
      <c r="B16" s="322"/>
      <c r="C16" s="322"/>
      <c r="D16" s="322"/>
      <c r="E16" s="322"/>
      <c r="F16" s="322"/>
      <c r="G16" s="322"/>
      <c r="H16" s="322"/>
      <c r="I16" s="323"/>
    </row>
    <row r="17" spans="1:9" ht="18.75" customHeight="1">
      <c r="A17" s="150"/>
      <c r="B17" s="150"/>
      <c r="C17" s="150"/>
      <c r="D17" s="150"/>
      <c r="E17" s="150"/>
      <c r="F17" s="150"/>
      <c r="G17" s="150"/>
      <c r="H17" s="150"/>
      <c r="I17" s="150"/>
    </row>
    <row r="18" spans="1:9" ht="19.5">
      <c r="A18" s="49"/>
      <c r="B18" s="50"/>
      <c r="C18" s="18"/>
      <c r="D18" s="51"/>
      <c r="E18" s="13"/>
      <c r="F18" s="30" t="s">
        <v>0</v>
      </c>
      <c r="G18" s="31">
        <v>10</v>
      </c>
      <c r="H18" s="306" t="s">
        <v>1</v>
      </c>
      <c r="I18" s="306"/>
    </row>
    <row r="19" spans="1:9" ht="9.75" customHeight="1">
      <c r="A19" s="49"/>
      <c r="B19" s="50"/>
      <c r="C19" s="18"/>
      <c r="D19" s="51"/>
      <c r="E19" s="13"/>
      <c r="F19" s="30"/>
      <c r="G19" s="31"/>
      <c r="H19" s="55"/>
      <c r="I19" s="55"/>
    </row>
    <row r="20" spans="1:9" ht="18">
      <c r="A20" s="3" t="s">
        <v>2</v>
      </c>
      <c r="B20" s="4" t="s">
        <v>3</v>
      </c>
      <c r="C20" s="5" t="s">
        <v>4</v>
      </c>
      <c r="D20" s="6" t="s">
        <v>5</v>
      </c>
      <c r="E20" s="51"/>
      <c r="F20" s="8" t="s">
        <v>6</v>
      </c>
      <c r="G20" s="17" t="s">
        <v>7</v>
      </c>
      <c r="H20" s="10"/>
      <c r="I20" s="9" t="s">
        <v>8</v>
      </c>
    </row>
    <row r="21" spans="1:10" s="11" customFormat="1" ht="18" customHeight="1">
      <c r="A21" s="23">
        <v>8</v>
      </c>
      <c r="B21" s="138">
        <v>8</v>
      </c>
      <c r="C21" s="25" t="s">
        <v>20</v>
      </c>
      <c r="D21" s="140" t="s">
        <v>89</v>
      </c>
      <c r="E21" s="140"/>
      <c r="F21" s="141" t="s">
        <v>368</v>
      </c>
      <c r="G21" s="151">
        <f>($G$18/F21)/24</f>
        <v>17.102137767220903</v>
      </c>
      <c r="H21" s="143"/>
      <c r="I21" s="142">
        <f aca="true" t="shared" si="3" ref="I21:I65">F21/$G$18</f>
        <v>0.002436342592592593</v>
      </c>
      <c r="J21" s="141"/>
    </row>
    <row r="22" spans="1:10" s="11" customFormat="1" ht="18" customHeight="1">
      <c r="A22" s="23">
        <v>19</v>
      </c>
      <c r="B22" s="138">
        <v>9</v>
      </c>
      <c r="C22" s="25" t="s">
        <v>28</v>
      </c>
      <c r="D22" s="140" t="s">
        <v>88</v>
      </c>
      <c r="E22" s="140"/>
      <c r="F22" s="141" t="s">
        <v>369</v>
      </c>
      <c r="G22" s="151">
        <f aca="true" t="shared" si="4" ref="G22:G65">($G$18/F22)/24</f>
        <v>16.44586569209685</v>
      </c>
      <c r="H22" s="143"/>
      <c r="I22" s="142">
        <f t="shared" si="3"/>
        <v>0.002533564814814815</v>
      </c>
      <c r="J22" s="141"/>
    </row>
    <row r="23" spans="1:10" s="11" customFormat="1" ht="18" customHeight="1">
      <c r="A23" s="23">
        <v>22</v>
      </c>
      <c r="B23" s="138">
        <v>10</v>
      </c>
      <c r="C23" s="25" t="s">
        <v>24</v>
      </c>
      <c r="D23" s="140" t="s">
        <v>125</v>
      </c>
      <c r="E23" s="140"/>
      <c r="F23" s="141" t="s">
        <v>370</v>
      </c>
      <c r="G23" s="151">
        <f t="shared" si="4"/>
        <v>16.37852593266606</v>
      </c>
      <c r="H23" s="143"/>
      <c r="I23" s="142">
        <f t="shared" si="3"/>
        <v>0.0025439814814814813</v>
      </c>
      <c r="J23" s="141"/>
    </row>
    <row r="24" spans="1:10" s="11" customFormat="1" ht="18" customHeight="1">
      <c r="A24" s="23">
        <v>53</v>
      </c>
      <c r="B24" s="138">
        <v>11</v>
      </c>
      <c r="C24" s="25" t="s">
        <v>165</v>
      </c>
      <c r="D24" s="140" t="s">
        <v>233</v>
      </c>
      <c r="E24" s="140"/>
      <c r="F24" s="141" t="s">
        <v>371</v>
      </c>
      <c r="G24" s="151">
        <f t="shared" si="4"/>
        <v>15.345268542199486</v>
      </c>
      <c r="H24" s="143"/>
      <c r="I24" s="142">
        <f t="shared" si="3"/>
        <v>0.002715277777777778</v>
      </c>
      <c r="J24" s="141"/>
    </row>
    <row r="25" spans="1:10" s="11" customFormat="1" ht="18" customHeight="1">
      <c r="A25" s="23">
        <v>54</v>
      </c>
      <c r="B25" s="138">
        <v>12</v>
      </c>
      <c r="C25" s="25" t="s">
        <v>33</v>
      </c>
      <c r="D25" s="140" t="s">
        <v>91</v>
      </c>
      <c r="E25" s="140"/>
      <c r="F25" s="141" t="s">
        <v>372</v>
      </c>
      <c r="G25" s="151">
        <f t="shared" si="4"/>
        <v>15.33873029399233</v>
      </c>
      <c r="H25" s="143"/>
      <c r="I25" s="142">
        <f t="shared" si="3"/>
        <v>0.0027164351851851854</v>
      </c>
      <c r="J25" s="141"/>
    </row>
    <row r="26" spans="1:10" s="11" customFormat="1" ht="18" customHeight="1">
      <c r="A26" s="23">
        <v>55</v>
      </c>
      <c r="B26" s="138">
        <v>13</v>
      </c>
      <c r="C26" s="25" t="s">
        <v>60</v>
      </c>
      <c r="D26" s="140" t="s">
        <v>92</v>
      </c>
      <c r="E26" s="140"/>
      <c r="F26" s="141" t="s">
        <v>373</v>
      </c>
      <c r="G26" s="151">
        <f t="shared" si="4"/>
        <v>15.33219761499148</v>
      </c>
      <c r="H26" s="143"/>
      <c r="I26" s="142">
        <f t="shared" si="3"/>
        <v>0.0027175925925925926</v>
      </c>
      <c r="J26" s="141"/>
    </row>
    <row r="27" spans="1:10" s="11" customFormat="1" ht="18" customHeight="1">
      <c r="A27" s="23">
        <v>56</v>
      </c>
      <c r="B27" s="138">
        <v>14</v>
      </c>
      <c r="C27" s="25" t="s">
        <v>10</v>
      </c>
      <c r="D27" s="140" t="s">
        <v>118</v>
      </c>
      <c r="E27" s="140"/>
      <c r="F27" s="141" t="s">
        <v>373</v>
      </c>
      <c r="G27" s="151">
        <f t="shared" si="4"/>
        <v>15.33219761499148</v>
      </c>
      <c r="H27" s="143"/>
      <c r="I27" s="142">
        <f t="shared" si="3"/>
        <v>0.0027175925925925926</v>
      </c>
      <c r="J27" s="141"/>
    </row>
    <row r="28" spans="1:10" s="11" customFormat="1" ht="18" customHeight="1">
      <c r="A28" s="23">
        <v>66</v>
      </c>
      <c r="B28" s="138">
        <v>15</v>
      </c>
      <c r="C28" s="25" t="s">
        <v>20</v>
      </c>
      <c r="D28" s="140" t="s">
        <v>182</v>
      </c>
      <c r="E28" s="140"/>
      <c r="F28" s="141" t="s">
        <v>374</v>
      </c>
      <c r="G28" s="151">
        <f t="shared" si="4"/>
        <v>15.018773466833538</v>
      </c>
      <c r="H28" s="143"/>
      <c r="I28" s="142">
        <f t="shared" si="3"/>
        <v>0.002774305555555556</v>
      </c>
      <c r="J28" s="141"/>
    </row>
    <row r="29" spans="1:10" s="11" customFormat="1" ht="18" customHeight="1">
      <c r="A29" s="23">
        <v>3</v>
      </c>
      <c r="B29" s="138">
        <v>16</v>
      </c>
      <c r="C29" s="25" t="s">
        <v>15</v>
      </c>
      <c r="D29" s="140" t="s">
        <v>99</v>
      </c>
      <c r="E29" s="140"/>
      <c r="F29" s="141" t="s">
        <v>375</v>
      </c>
      <c r="G29" s="151">
        <f t="shared" si="4"/>
        <v>14.46945337620579</v>
      </c>
      <c r="H29" s="143"/>
      <c r="I29" s="142">
        <f t="shared" si="3"/>
        <v>0.0028796296296296296</v>
      </c>
      <c r="J29" s="141" t="s">
        <v>409</v>
      </c>
    </row>
    <row r="30" spans="1:10" s="11" customFormat="1" ht="18" customHeight="1">
      <c r="A30" s="23">
        <v>91</v>
      </c>
      <c r="B30" s="138">
        <v>17</v>
      </c>
      <c r="C30" s="25" t="s">
        <v>197</v>
      </c>
      <c r="D30" s="140" t="s">
        <v>94</v>
      </c>
      <c r="E30" s="140"/>
      <c r="F30" s="141" t="s">
        <v>376</v>
      </c>
      <c r="G30" s="151">
        <f t="shared" si="4"/>
        <v>14.319809069212411</v>
      </c>
      <c r="H30" s="143"/>
      <c r="I30" s="142">
        <f t="shared" si="3"/>
        <v>0.0029097222222222224</v>
      </c>
      <c r="J30" s="141"/>
    </row>
    <row r="31" spans="1:10" s="11" customFormat="1" ht="18" customHeight="1">
      <c r="A31" s="23">
        <v>92</v>
      </c>
      <c r="B31" s="138">
        <v>18</v>
      </c>
      <c r="C31" s="25" t="s">
        <v>10</v>
      </c>
      <c r="D31" s="140" t="s">
        <v>93</v>
      </c>
      <c r="E31" s="140"/>
      <c r="F31" s="141" t="s">
        <v>377</v>
      </c>
      <c r="G31" s="151">
        <f t="shared" si="4"/>
        <v>14.263074484944532</v>
      </c>
      <c r="H31" s="143"/>
      <c r="I31" s="142">
        <f t="shared" si="3"/>
        <v>0.0029212962962962964</v>
      </c>
      <c r="J31" s="141"/>
    </row>
    <row r="32" spans="1:10" s="11" customFormat="1" ht="18" customHeight="1">
      <c r="A32" s="23">
        <v>93</v>
      </c>
      <c r="B32" s="138">
        <v>19</v>
      </c>
      <c r="C32" s="25" t="s">
        <v>9</v>
      </c>
      <c r="D32" s="140" t="s">
        <v>180</v>
      </c>
      <c r="E32" s="140"/>
      <c r="F32" s="141" t="s">
        <v>378</v>
      </c>
      <c r="G32" s="151">
        <f t="shared" si="4"/>
        <v>14.251781472684085</v>
      </c>
      <c r="H32" s="143"/>
      <c r="I32" s="142">
        <f t="shared" si="3"/>
        <v>0.002923611111111111</v>
      </c>
      <c r="J32" s="141"/>
    </row>
    <row r="33" spans="1:10" s="11" customFormat="1" ht="18" customHeight="1">
      <c r="A33" s="23">
        <v>95</v>
      </c>
      <c r="B33" s="138">
        <v>20</v>
      </c>
      <c r="C33" s="25" t="s">
        <v>21</v>
      </c>
      <c r="D33" s="140" t="s">
        <v>96</v>
      </c>
      <c r="E33" s="140"/>
      <c r="F33" s="141" t="s">
        <v>379</v>
      </c>
      <c r="G33" s="151">
        <f t="shared" si="4"/>
        <v>14.212396367943148</v>
      </c>
      <c r="H33" s="143"/>
      <c r="I33" s="142">
        <f t="shared" si="3"/>
        <v>0.0029317129629629632</v>
      </c>
      <c r="J33" s="141"/>
    </row>
    <row r="34" spans="1:10" s="11" customFormat="1" ht="18" customHeight="1">
      <c r="A34" s="23">
        <v>4</v>
      </c>
      <c r="B34" s="138">
        <v>21</v>
      </c>
      <c r="C34" s="25" t="s">
        <v>301</v>
      </c>
      <c r="D34" s="140" t="s">
        <v>300</v>
      </c>
      <c r="E34" s="140"/>
      <c r="F34" s="141" t="s">
        <v>380</v>
      </c>
      <c r="G34" s="151">
        <f t="shared" si="4"/>
        <v>13.996889580093312</v>
      </c>
      <c r="H34" s="143"/>
      <c r="I34" s="142">
        <f t="shared" si="3"/>
        <v>0.0029768518518518516</v>
      </c>
      <c r="J34" s="141" t="s">
        <v>128</v>
      </c>
    </row>
    <row r="35" spans="1:10" s="11" customFormat="1" ht="18" customHeight="1">
      <c r="A35" s="23">
        <v>108</v>
      </c>
      <c r="B35" s="138">
        <v>22</v>
      </c>
      <c r="C35" s="25" t="s">
        <v>13</v>
      </c>
      <c r="D35" s="140" t="s">
        <v>101</v>
      </c>
      <c r="E35" s="140"/>
      <c r="F35" s="141" t="s">
        <v>381</v>
      </c>
      <c r="G35" s="151">
        <f t="shared" si="4"/>
        <v>13.964313421256788</v>
      </c>
      <c r="H35" s="143"/>
      <c r="I35" s="142">
        <f t="shared" si="3"/>
        <v>0.0029837962962962965</v>
      </c>
      <c r="J35" s="141"/>
    </row>
    <row r="36" spans="1:10" s="11" customFormat="1" ht="18" customHeight="1">
      <c r="A36" s="23">
        <v>128</v>
      </c>
      <c r="B36" s="138">
        <v>23</v>
      </c>
      <c r="C36" s="25" t="s">
        <v>129</v>
      </c>
      <c r="D36" s="140" t="s">
        <v>422</v>
      </c>
      <c r="E36" s="140"/>
      <c r="F36" s="141" t="s">
        <v>382</v>
      </c>
      <c r="G36" s="151">
        <f t="shared" si="4"/>
        <v>13.71951219512195</v>
      </c>
      <c r="H36" s="143"/>
      <c r="I36" s="142">
        <f t="shared" si="3"/>
        <v>0.003037037037037037</v>
      </c>
      <c r="J36" s="141"/>
    </row>
    <row r="37" spans="1:10" s="11" customFormat="1" ht="18" customHeight="1">
      <c r="A37" s="23">
        <v>146</v>
      </c>
      <c r="B37" s="138">
        <v>24</v>
      </c>
      <c r="C37" s="25" t="s">
        <v>130</v>
      </c>
      <c r="D37" s="140" t="s">
        <v>131</v>
      </c>
      <c r="E37" s="140"/>
      <c r="F37" s="141" t="s">
        <v>383</v>
      </c>
      <c r="G37" s="151">
        <f t="shared" si="4"/>
        <v>13.348164627363735</v>
      </c>
      <c r="H37" s="143"/>
      <c r="I37" s="142">
        <f t="shared" si="3"/>
        <v>0.003121527777777778</v>
      </c>
      <c r="J37" s="141"/>
    </row>
    <row r="38" spans="1:10" s="11" customFormat="1" ht="18" customHeight="1">
      <c r="A38" s="23">
        <v>151</v>
      </c>
      <c r="B38" s="138">
        <v>25</v>
      </c>
      <c r="C38" s="25" t="s">
        <v>9</v>
      </c>
      <c r="D38" s="140" t="s">
        <v>106</v>
      </c>
      <c r="E38" s="140"/>
      <c r="F38" s="141" t="s">
        <v>384</v>
      </c>
      <c r="G38" s="151">
        <f t="shared" si="4"/>
        <v>13.225569434239532</v>
      </c>
      <c r="H38" s="143"/>
      <c r="I38" s="142">
        <f t="shared" si="3"/>
        <v>0.0031504629629629625</v>
      </c>
      <c r="J38" s="141"/>
    </row>
    <row r="39" spans="1:10" s="11" customFormat="1" ht="18" customHeight="1">
      <c r="A39" s="23">
        <v>14</v>
      </c>
      <c r="B39" s="138">
        <v>26</v>
      </c>
      <c r="C39" s="25" t="s">
        <v>107</v>
      </c>
      <c r="D39" s="140" t="s">
        <v>105</v>
      </c>
      <c r="E39" s="140"/>
      <c r="F39" s="141" t="s">
        <v>385</v>
      </c>
      <c r="G39" s="151">
        <f t="shared" si="4"/>
        <v>12.802275960170697</v>
      </c>
      <c r="H39" s="143"/>
      <c r="I39" s="142">
        <f t="shared" si="3"/>
        <v>0.0032546296296296295</v>
      </c>
      <c r="J39" s="141"/>
    </row>
    <row r="40" spans="1:10" s="11" customFormat="1" ht="18" customHeight="1">
      <c r="A40" s="23">
        <v>187</v>
      </c>
      <c r="B40" s="138">
        <v>27</v>
      </c>
      <c r="C40" s="25" t="s">
        <v>419</v>
      </c>
      <c r="D40" s="140" t="s">
        <v>98</v>
      </c>
      <c r="E40" s="140"/>
      <c r="F40" s="141" t="s">
        <v>386</v>
      </c>
      <c r="G40" s="151">
        <f t="shared" si="4"/>
        <v>12.526096033402922</v>
      </c>
      <c r="H40" s="143"/>
      <c r="I40" s="142">
        <f t="shared" si="3"/>
        <v>0.003326388888888889</v>
      </c>
      <c r="J40" s="141"/>
    </row>
    <row r="41" spans="1:10" s="11" customFormat="1" ht="18" customHeight="1">
      <c r="A41" s="23">
        <v>15</v>
      </c>
      <c r="B41" s="138">
        <v>28</v>
      </c>
      <c r="C41" s="25" t="s">
        <v>133</v>
      </c>
      <c r="D41" s="140" t="s">
        <v>134</v>
      </c>
      <c r="E41" s="140"/>
      <c r="F41" s="141" t="s">
        <v>387</v>
      </c>
      <c r="G41" s="151">
        <f t="shared" si="4"/>
        <v>12.50868658790827</v>
      </c>
      <c r="H41" s="143"/>
      <c r="I41" s="142">
        <f t="shared" si="3"/>
        <v>0.0033310185185185187</v>
      </c>
      <c r="J41" s="141"/>
    </row>
    <row r="42" spans="1:10" s="11" customFormat="1" ht="18" customHeight="1">
      <c r="A42" s="23">
        <v>20</v>
      </c>
      <c r="B42" s="138">
        <v>29</v>
      </c>
      <c r="C42" s="25" t="s">
        <v>109</v>
      </c>
      <c r="D42" s="140" t="s">
        <v>101</v>
      </c>
      <c r="E42" s="140"/>
      <c r="F42" s="141" t="s">
        <v>388</v>
      </c>
      <c r="G42" s="151">
        <f t="shared" si="4"/>
        <v>12.044161927065907</v>
      </c>
      <c r="H42" s="143"/>
      <c r="I42" s="142">
        <f t="shared" si="3"/>
        <v>0.003459490740740741</v>
      </c>
      <c r="J42" s="141"/>
    </row>
    <row r="43" spans="1:10" s="11" customFormat="1" ht="18" customHeight="1">
      <c r="A43" s="23">
        <v>213</v>
      </c>
      <c r="B43" s="138">
        <v>30</v>
      </c>
      <c r="C43" s="25" t="s">
        <v>191</v>
      </c>
      <c r="D43" s="140" t="s">
        <v>423</v>
      </c>
      <c r="E43" s="140"/>
      <c r="F43" s="141" t="s">
        <v>388</v>
      </c>
      <c r="G43" s="151">
        <f t="shared" si="4"/>
        <v>12.044161927065907</v>
      </c>
      <c r="H43" s="143"/>
      <c r="I43" s="142">
        <f t="shared" si="3"/>
        <v>0.003459490740740741</v>
      </c>
      <c r="J43" s="141"/>
    </row>
    <row r="44" spans="1:10" s="11" customFormat="1" ht="18" customHeight="1">
      <c r="A44" s="23">
        <v>24</v>
      </c>
      <c r="B44" s="138">
        <v>31</v>
      </c>
      <c r="C44" s="25" t="s">
        <v>289</v>
      </c>
      <c r="D44" s="140" t="s">
        <v>89</v>
      </c>
      <c r="E44" s="140"/>
      <c r="F44" s="141" t="s">
        <v>389</v>
      </c>
      <c r="G44" s="151">
        <f t="shared" si="4"/>
        <v>11.776251226692835</v>
      </c>
      <c r="H44" s="143"/>
      <c r="I44" s="142">
        <f t="shared" si="3"/>
        <v>0.0035381944444444445</v>
      </c>
      <c r="J44" s="141"/>
    </row>
    <row r="45" spans="1:10" s="11" customFormat="1" ht="18" customHeight="1">
      <c r="A45" s="23">
        <v>25</v>
      </c>
      <c r="B45" s="138">
        <v>32</v>
      </c>
      <c r="C45" s="25" t="s">
        <v>52</v>
      </c>
      <c r="D45" s="140" t="s">
        <v>154</v>
      </c>
      <c r="E45" s="140"/>
      <c r="F45" s="141" t="s">
        <v>390</v>
      </c>
      <c r="G45" s="151">
        <f t="shared" si="4"/>
        <v>11.726384364820847</v>
      </c>
      <c r="H45" s="143"/>
      <c r="I45" s="142">
        <f t="shared" si="3"/>
        <v>0.003553240740740741</v>
      </c>
      <c r="J45" s="141"/>
    </row>
    <row r="46" spans="1:10" s="11" customFormat="1" ht="18" customHeight="1">
      <c r="A46" s="23">
        <v>26</v>
      </c>
      <c r="B46" s="138">
        <v>33</v>
      </c>
      <c r="C46" s="25" t="s">
        <v>135</v>
      </c>
      <c r="D46" s="140" t="s">
        <v>136</v>
      </c>
      <c r="E46" s="140"/>
      <c r="F46" s="141" t="s">
        <v>391</v>
      </c>
      <c r="G46" s="151">
        <f t="shared" si="4"/>
        <v>11.695906432748538</v>
      </c>
      <c r="H46" s="143"/>
      <c r="I46" s="142">
        <f t="shared" si="3"/>
        <v>0.0035624999999999997</v>
      </c>
      <c r="J46" s="141"/>
    </row>
    <row r="47" spans="1:10" s="11" customFormat="1" ht="18" customHeight="1">
      <c r="A47" s="23">
        <v>28</v>
      </c>
      <c r="B47" s="138">
        <v>34</v>
      </c>
      <c r="C47" s="25" t="s">
        <v>245</v>
      </c>
      <c r="D47" s="140" t="s">
        <v>246</v>
      </c>
      <c r="E47" s="140"/>
      <c r="F47" s="141" t="s">
        <v>392</v>
      </c>
      <c r="G47" s="151">
        <f t="shared" si="4"/>
        <v>11.673151750972762</v>
      </c>
      <c r="H47" s="143"/>
      <c r="I47" s="142">
        <f t="shared" si="3"/>
        <v>0.0035694444444444445</v>
      </c>
      <c r="J47" s="141"/>
    </row>
    <row r="48" spans="1:10" s="11" customFormat="1" ht="18" customHeight="1">
      <c r="A48" s="23">
        <v>257</v>
      </c>
      <c r="B48" s="138">
        <v>35</v>
      </c>
      <c r="C48" s="25" t="s">
        <v>9</v>
      </c>
      <c r="D48" s="140" t="s">
        <v>424</v>
      </c>
      <c r="E48" s="140"/>
      <c r="F48" s="141" t="s">
        <v>393</v>
      </c>
      <c r="G48" s="151">
        <f t="shared" si="4"/>
        <v>11.253516723976242</v>
      </c>
      <c r="H48" s="143"/>
      <c r="I48" s="142">
        <f t="shared" si="3"/>
        <v>0.0037025462962962962</v>
      </c>
      <c r="J48" s="141"/>
    </row>
    <row r="49" spans="1:10" s="11" customFormat="1" ht="18" customHeight="1">
      <c r="A49" s="23">
        <v>41</v>
      </c>
      <c r="B49" s="138">
        <v>36</v>
      </c>
      <c r="C49" s="25" t="s">
        <v>63</v>
      </c>
      <c r="D49" s="140" t="s">
        <v>115</v>
      </c>
      <c r="E49" s="140"/>
      <c r="F49" s="141" t="s">
        <v>394</v>
      </c>
      <c r="G49" s="151">
        <f t="shared" si="4"/>
        <v>11.128284389489956</v>
      </c>
      <c r="H49" s="143"/>
      <c r="I49" s="142">
        <f t="shared" si="3"/>
        <v>0.003744212962962962</v>
      </c>
      <c r="J49" s="141"/>
    </row>
    <row r="50" spans="1:10" s="11" customFormat="1" ht="18" customHeight="1">
      <c r="A50" s="23">
        <v>268</v>
      </c>
      <c r="B50" s="138">
        <v>37</v>
      </c>
      <c r="C50" s="25" t="s">
        <v>359</v>
      </c>
      <c r="D50" s="140" t="s">
        <v>92</v>
      </c>
      <c r="E50" s="140"/>
      <c r="F50" s="141" t="s">
        <v>395</v>
      </c>
      <c r="G50" s="151">
        <f t="shared" si="4"/>
        <v>11.042944785276072</v>
      </c>
      <c r="H50" s="143"/>
      <c r="I50" s="142">
        <f t="shared" si="3"/>
        <v>0.0037731481481481483</v>
      </c>
      <c r="J50" s="141"/>
    </row>
    <row r="51" spans="1:10" s="11" customFormat="1" ht="18" customHeight="1">
      <c r="A51" s="23">
        <v>46</v>
      </c>
      <c r="B51" s="138">
        <v>38</v>
      </c>
      <c r="C51" s="25" t="s">
        <v>141</v>
      </c>
      <c r="D51" s="140" t="s">
        <v>142</v>
      </c>
      <c r="E51" s="140"/>
      <c r="F51" s="141" t="s">
        <v>396</v>
      </c>
      <c r="G51" s="151">
        <f t="shared" si="4"/>
        <v>11.039558417663294</v>
      </c>
      <c r="H51" s="143"/>
      <c r="I51" s="142">
        <f t="shared" si="3"/>
        <v>0.003774305555555556</v>
      </c>
      <c r="J51" s="141"/>
    </row>
    <row r="52" spans="1:10" s="11" customFormat="1" ht="18" customHeight="1">
      <c r="A52" s="23">
        <v>269</v>
      </c>
      <c r="B52" s="138">
        <v>39</v>
      </c>
      <c r="C52" s="25" t="s">
        <v>143</v>
      </c>
      <c r="D52" s="140" t="s">
        <v>118</v>
      </c>
      <c r="E52" s="140"/>
      <c r="F52" s="141" t="s">
        <v>397</v>
      </c>
      <c r="G52" s="151">
        <f t="shared" si="4"/>
        <v>11.015911872705018</v>
      </c>
      <c r="H52" s="143"/>
      <c r="I52" s="142">
        <f t="shared" si="3"/>
        <v>0.003782407407407407</v>
      </c>
      <c r="J52" s="141"/>
    </row>
    <row r="53" spans="1:10" s="11" customFormat="1" ht="18" customHeight="1">
      <c r="A53" s="23">
        <v>271</v>
      </c>
      <c r="B53" s="138">
        <v>40</v>
      </c>
      <c r="C53" s="25" t="s">
        <v>139</v>
      </c>
      <c r="D53" s="140" t="s">
        <v>140</v>
      </c>
      <c r="E53" s="140"/>
      <c r="F53" s="141" t="s">
        <v>398</v>
      </c>
      <c r="G53" s="151">
        <f t="shared" si="4"/>
        <v>10.942249240121582</v>
      </c>
      <c r="H53" s="143"/>
      <c r="I53" s="142">
        <f t="shared" si="3"/>
        <v>0.0038078703703703703</v>
      </c>
      <c r="J53" s="141"/>
    </row>
    <row r="54" spans="1:10" s="11" customFormat="1" ht="18" customHeight="1">
      <c r="A54" s="23">
        <v>51</v>
      </c>
      <c r="B54" s="138">
        <v>41</v>
      </c>
      <c r="C54" s="25" t="s">
        <v>15</v>
      </c>
      <c r="D54" s="140" t="s">
        <v>112</v>
      </c>
      <c r="E54" s="140"/>
      <c r="F54" s="141" t="s">
        <v>399</v>
      </c>
      <c r="G54" s="151">
        <f t="shared" si="4"/>
        <v>10.804321728691477</v>
      </c>
      <c r="H54" s="143"/>
      <c r="I54" s="142">
        <f t="shared" si="3"/>
        <v>0.0038564814814814816</v>
      </c>
      <c r="J54" s="141"/>
    </row>
    <row r="55" spans="1:10" s="11" customFormat="1" ht="18" customHeight="1">
      <c r="A55" s="23">
        <v>66</v>
      </c>
      <c r="B55" s="138">
        <v>42</v>
      </c>
      <c r="C55" s="25" t="s">
        <v>144</v>
      </c>
      <c r="D55" s="140" t="s">
        <v>145</v>
      </c>
      <c r="E55" s="140"/>
      <c r="F55" s="141" t="s">
        <v>400</v>
      </c>
      <c r="G55" s="151">
        <f t="shared" si="4"/>
        <v>10.198300283286118</v>
      </c>
      <c r="H55" s="143"/>
      <c r="I55" s="142">
        <f t="shared" si="3"/>
        <v>0.004085648148148149</v>
      </c>
      <c r="J55" s="141"/>
    </row>
    <row r="56" spans="1:10" s="11" customFormat="1" ht="18" customHeight="1">
      <c r="A56" s="23">
        <v>297</v>
      </c>
      <c r="B56" s="138">
        <v>43</v>
      </c>
      <c r="C56" s="25" t="s">
        <v>283</v>
      </c>
      <c r="D56" s="140" t="s">
        <v>228</v>
      </c>
      <c r="E56" s="140"/>
      <c r="F56" s="141" t="s">
        <v>401</v>
      </c>
      <c r="G56" s="151">
        <f t="shared" si="4"/>
        <v>9.713977334052887</v>
      </c>
      <c r="H56" s="143"/>
      <c r="I56" s="142">
        <f t="shared" si="3"/>
        <v>0.0042893518518518515</v>
      </c>
      <c r="J56" s="141"/>
    </row>
    <row r="57" spans="1:10" s="11" customFormat="1" ht="18" customHeight="1">
      <c r="A57" s="23">
        <v>78</v>
      </c>
      <c r="B57" s="138">
        <v>44</v>
      </c>
      <c r="C57" s="25" t="s">
        <v>240</v>
      </c>
      <c r="D57" s="140" t="s">
        <v>226</v>
      </c>
      <c r="E57" s="140"/>
      <c r="F57" s="141" t="s">
        <v>402</v>
      </c>
      <c r="G57" s="151">
        <f t="shared" si="4"/>
        <v>9.648887697668187</v>
      </c>
      <c r="H57" s="143"/>
      <c r="I57" s="142">
        <f t="shared" si="3"/>
        <v>0.004318287037037036</v>
      </c>
      <c r="J57" s="141"/>
    </row>
    <row r="58" spans="1:10" s="11" customFormat="1" ht="18" customHeight="1">
      <c r="A58" s="23">
        <v>92</v>
      </c>
      <c r="B58" s="138">
        <v>45</v>
      </c>
      <c r="C58" s="25" t="s">
        <v>146</v>
      </c>
      <c r="D58" s="140" t="s">
        <v>147</v>
      </c>
      <c r="E58" s="140"/>
      <c r="F58" s="141" t="s">
        <v>403</v>
      </c>
      <c r="G58" s="151">
        <f t="shared" si="4"/>
        <v>9.261641368664781</v>
      </c>
      <c r="H58" s="143"/>
      <c r="I58" s="142">
        <f t="shared" si="3"/>
        <v>0.0044988425925925925</v>
      </c>
      <c r="J58" s="141"/>
    </row>
    <row r="59" spans="1:10" s="11" customFormat="1" ht="18" customHeight="1">
      <c r="A59" s="23">
        <v>98</v>
      </c>
      <c r="B59" s="138">
        <v>46</v>
      </c>
      <c r="C59" s="25" t="s">
        <v>55</v>
      </c>
      <c r="D59" s="140" t="s">
        <v>425</v>
      </c>
      <c r="E59" s="140"/>
      <c r="F59" s="141" t="s">
        <v>404</v>
      </c>
      <c r="G59" s="151">
        <f t="shared" si="4"/>
        <v>9.079445145018916</v>
      </c>
      <c r="H59" s="143"/>
      <c r="I59" s="142">
        <f t="shared" si="3"/>
        <v>0.00458912037037037</v>
      </c>
      <c r="J59" s="141"/>
    </row>
    <row r="60" spans="1:10" s="11" customFormat="1" ht="18" customHeight="1">
      <c r="A60" s="23">
        <v>99</v>
      </c>
      <c r="B60" s="138">
        <v>47</v>
      </c>
      <c r="C60" s="25" t="s">
        <v>148</v>
      </c>
      <c r="D60" s="140" t="s">
        <v>149</v>
      </c>
      <c r="E60" s="140"/>
      <c r="F60" s="141" t="s">
        <v>405</v>
      </c>
      <c r="G60" s="151">
        <f t="shared" si="4"/>
        <v>9.036144578313253</v>
      </c>
      <c r="H60" s="143"/>
      <c r="I60" s="142">
        <f t="shared" si="3"/>
        <v>0.004611111111111111</v>
      </c>
      <c r="J60" s="141"/>
    </row>
    <row r="61" spans="1:10" s="11" customFormat="1" ht="18" customHeight="1">
      <c r="A61" s="23">
        <v>102</v>
      </c>
      <c r="B61" s="138">
        <v>48</v>
      </c>
      <c r="C61" s="25" t="s">
        <v>420</v>
      </c>
      <c r="D61" s="140" t="s">
        <v>426</v>
      </c>
      <c r="E61" s="140"/>
      <c r="F61" s="141" t="s">
        <v>406</v>
      </c>
      <c r="G61" s="151">
        <f t="shared" si="4"/>
        <v>8.714596949891067</v>
      </c>
      <c r="H61" s="143"/>
      <c r="I61" s="142">
        <f t="shared" si="3"/>
        <v>0.00478125</v>
      </c>
      <c r="J61" s="141"/>
    </row>
    <row r="62" spans="1:10" s="11" customFormat="1" ht="18" customHeight="1">
      <c r="A62" s="23">
        <v>306</v>
      </c>
      <c r="B62" s="138">
        <v>49</v>
      </c>
      <c r="C62" s="25" t="s">
        <v>22</v>
      </c>
      <c r="D62" s="140" t="s">
        <v>427</v>
      </c>
      <c r="E62" s="140"/>
      <c r="F62" s="141" t="s">
        <v>407</v>
      </c>
      <c r="G62" s="151">
        <f t="shared" si="4"/>
        <v>8.093525179856115</v>
      </c>
      <c r="H62" s="143"/>
      <c r="I62" s="142">
        <f t="shared" si="3"/>
        <v>0.005148148148148148</v>
      </c>
      <c r="J62" s="141"/>
    </row>
    <row r="63" spans="1:10" s="11" customFormat="1" ht="18" customHeight="1">
      <c r="A63" s="23">
        <v>107</v>
      </c>
      <c r="B63" s="138">
        <v>50</v>
      </c>
      <c r="C63" s="25" t="s">
        <v>223</v>
      </c>
      <c r="D63" s="140" t="s">
        <v>180</v>
      </c>
      <c r="E63" s="140"/>
      <c r="F63" s="141" t="s">
        <v>408</v>
      </c>
      <c r="G63" s="151">
        <f t="shared" si="4"/>
        <v>8.091706001348618</v>
      </c>
      <c r="H63" s="143"/>
      <c r="I63" s="142">
        <f t="shared" si="3"/>
        <v>0.005149305555555555</v>
      </c>
      <c r="J63" s="141"/>
    </row>
    <row r="64" spans="1:10" s="11" customFormat="1" ht="18" customHeight="1">
      <c r="A64" s="23">
        <v>108</v>
      </c>
      <c r="B64" s="138">
        <v>51</v>
      </c>
      <c r="C64" s="25" t="s">
        <v>188</v>
      </c>
      <c r="D64" s="140" t="s">
        <v>224</v>
      </c>
      <c r="E64" s="140"/>
      <c r="F64" s="141" t="s">
        <v>408</v>
      </c>
      <c r="G64" s="151">
        <f t="shared" si="4"/>
        <v>8.091706001348618</v>
      </c>
      <c r="H64" s="143"/>
      <c r="I64" s="142">
        <f t="shared" si="3"/>
        <v>0.005149305555555555</v>
      </c>
      <c r="J64" s="141"/>
    </row>
    <row r="65" spans="1:10" s="11" customFormat="1" ht="18" customHeight="1">
      <c r="A65" s="23">
        <v>307</v>
      </c>
      <c r="B65" s="138">
        <v>52</v>
      </c>
      <c r="C65" s="25" t="s">
        <v>421</v>
      </c>
      <c r="D65" s="140" t="s">
        <v>227</v>
      </c>
      <c r="E65" s="140"/>
      <c r="F65" s="141" t="s">
        <v>408</v>
      </c>
      <c r="G65" s="151">
        <f t="shared" si="4"/>
        <v>8.091706001348618</v>
      </c>
      <c r="H65" s="143"/>
      <c r="I65" s="142">
        <f t="shared" si="3"/>
        <v>0.005149305555555555</v>
      </c>
      <c r="J65" s="141"/>
    </row>
  </sheetData>
  <sheetProtection/>
  <mergeCells count="5">
    <mergeCell ref="H18:I18"/>
    <mergeCell ref="A16:I16"/>
    <mergeCell ref="A1:I1"/>
    <mergeCell ref="A2:I2"/>
    <mergeCell ref="H5:I5"/>
  </mergeCells>
  <printOptions gridLines="1"/>
  <pageMargins left="0.7874015748031497" right="0" top="0.3937007874015748" bottom="0" header="0.5118110236220472" footer="0.5118110236220472"/>
  <pageSetup fitToHeight="1" fitToWidth="1" horizontalDpi="300" verticalDpi="3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J96"/>
  <sheetViews>
    <sheetView zoomScale="85" zoomScaleNormal="85" zoomScalePageLayoutView="0" workbookViewId="0" topLeftCell="A16">
      <selection activeCell="G57" sqref="G57"/>
    </sheetView>
  </sheetViews>
  <sheetFormatPr defaultColWidth="9.421875" defaultRowHeight="12.75"/>
  <cols>
    <col min="1" max="1" width="10.421875" style="0" bestFit="1" customWidth="1"/>
    <col min="2" max="2" width="9.421875" style="0" customWidth="1"/>
    <col min="3" max="3" width="2.28125" style="0" customWidth="1"/>
    <col min="4" max="4" width="16.8515625" style="0" customWidth="1"/>
    <col min="5" max="5" width="22.140625" style="0" customWidth="1"/>
    <col min="6" max="6" width="13.7109375" style="16" customWidth="1"/>
    <col min="7" max="7" width="14.57421875" style="0" customWidth="1"/>
    <col min="8" max="8" width="9.140625" style="16" customWidth="1"/>
    <col min="9" max="9" width="5.421875" style="0" customWidth="1"/>
    <col min="10" max="10" width="13.8515625" style="0" customWidth="1"/>
    <col min="11" max="11" width="24.00390625" style="0" customWidth="1"/>
  </cols>
  <sheetData>
    <row r="1" spans="1:10" s="39" customFormat="1" ht="27">
      <c r="A1" s="311" t="s">
        <v>307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27">
      <c r="A2" s="324">
        <v>40950</v>
      </c>
      <c r="B2" s="324"/>
      <c r="C2" s="324"/>
      <c r="D2" s="324"/>
      <c r="E2" s="324"/>
      <c r="F2" s="324"/>
      <c r="G2" s="324"/>
      <c r="H2" s="324"/>
      <c r="I2" s="324"/>
      <c r="J2" s="324"/>
    </row>
    <row r="3" spans="1:10" s="148" customFormat="1" ht="15.75">
      <c r="A3" s="144" t="s">
        <v>53</v>
      </c>
      <c r="B3" s="144" t="s">
        <v>81</v>
      </c>
      <c r="C3" s="145"/>
      <c r="D3" s="145"/>
      <c r="E3" s="145" t="s">
        <v>41</v>
      </c>
      <c r="F3" s="146" t="s">
        <v>66</v>
      </c>
      <c r="G3" s="146" t="s">
        <v>83</v>
      </c>
      <c r="H3" s="147" t="s">
        <v>7</v>
      </c>
      <c r="I3" s="147" t="s">
        <v>322</v>
      </c>
      <c r="J3" s="147" t="s">
        <v>323</v>
      </c>
    </row>
    <row r="4" spans="1:8" ht="19.5">
      <c r="A4" s="326" t="s">
        <v>65</v>
      </c>
      <c r="B4" s="326"/>
      <c r="C4" s="326"/>
      <c r="D4" s="326"/>
      <c r="F4" s="30" t="s">
        <v>82</v>
      </c>
      <c r="G4" s="31">
        <v>2</v>
      </c>
      <c r="H4" s="55" t="s">
        <v>1</v>
      </c>
    </row>
    <row r="5" spans="1:10" s="34" customFormat="1" ht="15">
      <c r="A5" s="40">
        <v>1</v>
      </c>
      <c r="B5" s="40">
        <v>1</v>
      </c>
      <c r="D5" s="34" t="s">
        <v>313</v>
      </c>
      <c r="E5" s="136" t="s">
        <v>262</v>
      </c>
      <c r="F5" s="130">
        <v>0.007094907407407407</v>
      </c>
      <c r="G5" s="131">
        <f>F5/$G$4</f>
        <v>0.0035474537037037037</v>
      </c>
      <c r="H5" s="132">
        <f>($G$4/F5)/24</f>
        <v>11.745513866231647</v>
      </c>
      <c r="I5" t="s">
        <v>265</v>
      </c>
      <c r="J5" t="s">
        <v>327</v>
      </c>
    </row>
    <row r="6" spans="1:10" s="34" customFormat="1" ht="15">
      <c r="A6" s="40">
        <v>2</v>
      </c>
      <c r="B6" s="40">
        <v>1</v>
      </c>
      <c r="D6" s="34" t="s">
        <v>315</v>
      </c>
      <c r="E6" s="136" t="s">
        <v>314</v>
      </c>
      <c r="F6" s="130">
        <v>0.008217592592592594</v>
      </c>
      <c r="G6" s="131">
        <f>F6/$G$4</f>
        <v>0.004108796296296297</v>
      </c>
      <c r="H6" s="132">
        <f>($G$4/F6)/24</f>
        <v>10.140845070422534</v>
      </c>
      <c r="I6" t="s">
        <v>267</v>
      </c>
      <c r="J6" t="s">
        <v>325</v>
      </c>
    </row>
    <row r="7" spans="1:9" s="34" customFormat="1" ht="15">
      <c r="A7" s="40"/>
      <c r="B7" s="40"/>
      <c r="E7" s="136"/>
      <c r="F7" s="35"/>
      <c r="G7" s="35"/>
      <c r="H7" s="36"/>
      <c r="I7"/>
    </row>
    <row r="8" spans="1:9" s="34" customFormat="1" ht="19.5">
      <c r="A8" s="40"/>
      <c r="B8" s="40"/>
      <c r="E8" s="136"/>
      <c r="F8" s="30" t="s">
        <v>82</v>
      </c>
      <c r="G8" s="31">
        <v>4</v>
      </c>
      <c r="H8" s="55" t="s">
        <v>1</v>
      </c>
      <c r="I8"/>
    </row>
    <row r="9" spans="1:10" s="34" customFormat="1" ht="15.75" customHeight="1">
      <c r="A9" s="40">
        <v>1</v>
      </c>
      <c r="B9" s="40">
        <v>1</v>
      </c>
      <c r="D9" s="34" t="s">
        <v>311</v>
      </c>
      <c r="E9" s="136" t="s">
        <v>312</v>
      </c>
      <c r="F9" s="130">
        <v>0.01778935185185185</v>
      </c>
      <c r="G9" s="131">
        <f>F9/$G$8</f>
        <v>0.004447337962962963</v>
      </c>
      <c r="H9" s="132">
        <f>($G$8/F9)/24</f>
        <v>9.36890045543266</v>
      </c>
      <c r="I9" t="s">
        <v>265</v>
      </c>
      <c r="J9" t="s">
        <v>324</v>
      </c>
    </row>
    <row r="10" spans="1:8" ht="18">
      <c r="A10" s="22"/>
      <c r="B10" s="22"/>
      <c r="C10" s="22"/>
      <c r="D10" s="22"/>
      <c r="E10" s="136"/>
      <c r="F10" s="41"/>
      <c r="G10" s="33"/>
      <c r="H10" s="20"/>
    </row>
    <row r="11" spans="1:8" ht="19.5">
      <c r="A11" s="326" t="s">
        <v>67</v>
      </c>
      <c r="B11" s="326"/>
      <c r="C11" s="326"/>
      <c r="D11" s="326"/>
      <c r="E11" s="136"/>
      <c r="F11" s="30" t="s">
        <v>84</v>
      </c>
      <c r="G11" s="31">
        <v>6</v>
      </c>
      <c r="H11" s="55" t="s">
        <v>1</v>
      </c>
    </row>
    <row r="12" spans="1:10" s="11" customFormat="1" ht="18" customHeight="1">
      <c r="A12" s="137">
        <v>1</v>
      </c>
      <c r="B12" s="138">
        <v>1</v>
      </c>
      <c r="C12" s="25"/>
      <c r="D12" s="139" t="s">
        <v>20</v>
      </c>
      <c r="E12" s="140" t="s">
        <v>57</v>
      </c>
      <c r="F12" s="141">
        <v>0.015381944444444443</v>
      </c>
      <c r="G12" s="142">
        <f aca="true" t="shared" si="0" ref="G12:G43">F12/$G$11</f>
        <v>0.0025636574074074073</v>
      </c>
      <c r="H12" s="143">
        <f aca="true" t="shared" si="1" ref="H12:H43">($G$11/F12)/24</f>
        <v>16.252821670428897</v>
      </c>
      <c r="I12" s="11" t="s">
        <v>255</v>
      </c>
      <c r="J12" s="11" t="s">
        <v>324</v>
      </c>
    </row>
    <row r="13" spans="1:10" s="11" customFormat="1" ht="18" customHeight="1">
      <c r="A13" s="137">
        <v>2</v>
      </c>
      <c r="B13" s="138">
        <v>2</v>
      </c>
      <c r="C13" s="25"/>
      <c r="D13" s="139" t="s">
        <v>330</v>
      </c>
      <c r="E13" s="140" t="s">
        <v>331</v>
      </c>
      <c r="F13" s="141">
        <v>0.015405092592592593</v>
      </c>
      <c r="G13" s="142">
        <f t="shared" si="0"/>
        <v>0.0025675154320987654</v>
      </c>
      <c r="H13" s="143">
        <f t="shared" si="1"/>
        <v>16.22839969947408</v>
      </c>
      <c r="I13" s="11" t="s">
        <v>255</v>
      </c>
      <c r="J13" s="11" t="s">
        <v>324</v>
      </c>
    </row>
    <row r="14" spans="1:10" s="11" customFormat="1" ht="18" customHeight="1">
      <c r="A14" s="137">
        <v>3</v>
      </c>
      <c r="B14" s="138">
        <v>1</v>
      </c>
      <c r="C14" s="25"/>
      <c r="D14" s="139" t="s">
        <v>28</v>
      </c>
      <c r="E14" s="140" t="s">
        <v>68</v>
      </c>
      <c r="F14" s="141">
        <v>0.015462962962962963</v>
      </c>
      <c r="G14" s="142">
        <f t="shared" si="0"/>
        <v>0.0025771604938271604</v>
      </c>
      <c r="H14" s="143">
        <f t="shared" si="1"/>
        <v>16.167664670658684</v>
      </c>
      <c r="I14" s="11" t="s">
        <v>318</v>
      </c>
      <c r="J14" s="11" t="s">
        <v>324</v>
      </c>
    </row>
    <row r="15" spans="1:10" s="11" customFormat="1" ht="18" customHeight="1">
      <c r="A15" s="137">
        <v>4</v>
      </c>
      <c r="B15" s="138">
        <v>2</v>
      </c>
      <c r="C15" s="25"/>
      <c r="D15" s="139" t="s">
        <v>24</v>
      </c>
      <c r="E15" s="140" t="s">
        <v>47</v>
      </c>
      <c r="F15" s="141">
        <v>0.015497685185185186</v>
      </c>
      <c r="G15" s="142">
        <f t="shared" si="0"/>
        <v>0.0025829475308641976</v>
      </c>
      <c r="H15" s="143">
        <f t="shared" si="1"/>
        <v>16.13144137415982</v>
      </c>
      <c r="I15" s="11" t="s">
        <v>318</v>
      </c>
      <c r="J15" s="11" t="s">
        <v>324</v>
      </c>
    </row>
    <row r="16" spans="1:10" s="11" customFormat="1" ht="18" customHeight="1">
      <c r="A16" s="137">
        <v>5</v>
      </c>
      <c r="B16" s="138">
        <v>3</v>
      </c>
      <c r="C16" s="25"/>
      <c r="D16" s="139" t="s">
        <v>254</v>
      </c>
      <c r="E16" s="140" t="s">
        <v>62</v>
      </c>
      <c r="F16" s="141">
        <v>0.015868055555555555</v>
      </c>
      <c r="G16" s="142">
        <f t="shared" si="0"/>
        <v>0.0026446759259259258</v>
      </c>
      <c r="H16" s="143">
        <f t="shared" si="1"/>
        <v>15.754923413566742</v>
      </c>
      <c r="I16" s="11" t="s">
        <v>255</v>
      </c>
      <c r="J16" s="11" t="s">
        <v>325</v>
      </c>
    </row>
    <row r="17" spans="1:10" s="11" customFormat="1" ht="18" customHeight="1">
      <c r="A17" s="137">
        <v>6</v>
      </c>
      <c r="B17" s="138">
        <v>3</v>
      </c>
      <c r="C17" s="25"/>
      <c r="D17" s="139" t="s">
        <v>11</v>
      </c>
      <c r="E17" s="140" t="s">
        <v>332</v>
      </c>
      <c r="F17" s="141">
        <v>0.016064814814814813</v>
      </c>
      <c r="G17" s="142">
        <f t="shared" si="0"/>
        <v>0.0026774691358024687</v>
      </c>
      <c r="H17" s="143">
        <f t="shared" si="1"/>
        <v>15.561959654178677</v>
      </c>
      <c r="I17" s="11" t="s">
        <v>319</v>
      </c>
      <c r="J17" s="11" t="s">
        <v>324</v>
      </c>
    </row>
    <row r="18" spans="1:10" s="11" customFormat="1" ht="18" customHeight="1">
      <c r="A18" s="137">
        <v>7</v>
      </c>
      <c r="B18" s="138">
        <v>4</v>
      </c>
      <c r="C18" s="25"/>
      <c r="D18" s="139" t="s">
        <v>218</v>
      </c>
      <c r="E18" s="140" t="s">
        <v>332</v>
      </c>
      <c r="F18" s="141">
        <v>0.016180555555555556</v>
      </c>
      <c r="G18" s="142">
        <f t="shared" si="0"/>
        <v>0.0026967592592592594</v>
      </c>
      <c r="H18" s="143">
        <f t="shared" si="1"/>
        <v>15.450643776824036</v>
      </c>
      <c r="I18" s="11" t="s">
        <v>255</v>
      </c>
      <c r="J18" s="11" t="s">
        <v>324</v>
      </c>
    </row>
    <row r="19" spans="1:10" s="11" customFormat="1" ht="18" customHeight="1">
      <c r="A19" s="137">
        <v>8</v>
      </c>
      <c r="B19" s="138">
        <v>4</v>
      </c>
      <c r="C19" s="25"/>
      <c r="D19" s="139" t="s">
        <v>18</v>
      </c>
      <c r="E19" s="140" t="s">
        <v>48</v>
      </c>
      <c r="F19" s="141">
        <v>0.016307870370370372</v>
      </c>
      <c r="G19" s="142">
        <f t="shared" si="0"/>
        <v>0.002717978395061729</v>
      </c>
      <c r="H19" s="143">
        <f t="shared" si="1"/>
        <v>15.330021291696236</v>
      </c>
      <c r="I19" s="11" t="s">
        <v>318</v>
      </c>
      <c r="J19" s="11" t="s">
        <v>324</v>
      </c>
    </row>
    <row r="20" spans="1:10" s="11" customFormat="1" ht="18" customHeight="1">
      <c r="A20" s="137">
        <v>9</v>
      </c>
      <c r="B20" s="138">
        <v>5</v>
      </c>
      <c r="C20" s="25"/>
      <c r="D20" s="139" t="s">
        <v>13</v>
      </c>
      <c r="E20" s="140" t="s">
        <v>257</v>
      </c>
      <c r="F20" s="141">
        <v>0.016585648148148148</v>
      </c>
      <c r="G20" s="142">
        <f t="shared" si="0"/>
        <v>0.002764274691358025</v>
      </c>
      <c r="H20" s="143">
        <f t="shared" si="1"/>
        <v>15.07327285415213</v>
      </c>
      <c r="I20" s="11" t="s">
        <v>318</v>
      </c>
      <c r="J20" s="11" t="s">
        <v>325</v>
      </c>
    </row>
    <row r="21" spans="1:10" s="11" customFormat="1" ht="18" customHeight="1">
      <c r="A21" s="137">
        <v>10</v>
      </c>
      <c r="B21" s="138">
        <v>6</v>
      </c>
      <c r="C21" s="25"/>
      <c r="D21" s="139" t="s">
        <v>10</v>
      </c>
      <c r="E21" s="140" t="s">
        <v>71</v>
      </c>
      <c r="F21" s="141">
        <v>0.016655092592592593</v>
      </c>
      <c r="G21" s="142">
        <f t="shared" si="0"/>
        <v>0.002775848765432099</v>
      </c>
      <c r="H21" s="143">
        <f t="shared" si="1"/>
        <v>15.010423905489922</v>
      </c>
      <c r="I21" s="11" t="s">
        <v>318</v>
      </c>
      <c r="J21" s="11" t="s">
        <v>324</v>
      </c>
    </row>
    <row r="22" spans="1:10" s="11" customFormat="1" ht="18" customHeight="1">
      <c r="A22" s="137">
        <v>11</v>
      </c>
      <c r="B22" s="138">
        <v>5</v>
      </c>
      <c r="C22" s="25"/>
      <c r="D22" s="139" t="s">
        <v>60</v>
      </c>
      <c r="E22" s="140" t="s">
        <v>59</v>
      </c>
      <c r="F22" s="141">
        <v>0.016770833333333332</v>
      </c>
      <c r="G22" s="142">
        <f t="shared" si="0"/>
        <v>0.0027951388888888887</v>
      </c>
      <c r="H22" s="143">
        <f t="shared" si="1"/>
        <v>14.906832298136647</v>
      </c>
      <c r="I22" s="11" t="s">
        <v>255</v>
      </c>
      <c r="J22" s="11" t="s">
        <v>324</v>
      </c>
    </row>
    <row r="23" spans="1:10" s="11" customFormat="1" ht="18" customHeight="1">
      <c r="A23" s="137">
        <v>12</v>
      </c>
      <c r="B23" s="138">
        <v>7</v>
      </c>
      <c r="C23" s="25"/>
      <c r="D23" s="139" t="s">
        <v>19</v>
      </c>
      <c r="E23" s="140" t="s">
        <v>256</v>
      </c>
      <c r="F23" s="141">
        <v>0.01681712962962963</v>
      </c>
      <c r="G23" s="142">
        <f t="shared" si="0"/>
        <v>0.002802854938271605</v>
      </c>
      <c r="H23" s="143">
        <f t="shared" si="1"/>
        <v>14.865794907088782</v>
      </c>
      <c r="I23" s="11" t="s">
        <v>318</v>
      </c>
      <c r="J23" s="11" t="s">
        <v>325</v>
      </c>
    </row>
    <row r="24" spans="1:10" s="11" customFormat="1" ht="18" customHeight="1">
      <c r="A24" s="137">
        <v>13</v>
      </c>
      <c r="B24" s="138">
        <v>8</v>
      </c>
      <c r="C24" s="25"/>
      <c r="D24" s="139" t="s">
        <v>10</v>
      </c>
      <c r="E24" s="140" t="s">
        <v>217</v>
      </c>
      <c r="F24" s="141">
        <v>0.0169212962962963</v>
      </c>
      <c r="G24" s="142">
        <f t="shared" si="0"/>
        <v>0.0028202160493827166</v>
      </c>
      <c r="H24" s="143">
        <f t="shared" si="1"/>
        <v>14.774281805745552</v>
      </c>
      <c r="I24" s="11" t="s">
        <v>318</v>
      </c>
      <c r="J24" s="11" t="s">
        <v>324</v>
      </c>
    </row>
    <row r="25" spans="1:10" s="11" customFormat="1" ht="18" customHeight="1">
      <c r="A25" s="137">
        <v>14</v>
      </c>
      <c r="B25" s="138">
        <v>6</v>
      </c>
      <c r="C25" s="25"/>
      <c r="D25" s="139" t="s">
        <v>333</v>
      </c>
      <c r="E25" s="140" t="s">
        <v>334</v>
      </c>
      <c r="F25" s="141">
        <v>0.017002314814814814</v>
      </c>
      <c r="G25" s="142">
        <f t="shared" si="0"/>
        <v>0.002833719135802469</v>
      </c>
      <c r="H25" s="143">
        <f t="shared" si="1"/>
        <v>14.703880190605856</v>
      </c>
      <c r="I25" s="11" t="s">
        <v>255</v>
      </c>
      <c r="J25" s="11" t="s">
        <v>325</v>
      </c>
    </row>
    <row r="26" spans="1:10" s="11" customFormat="1" ht="18" customHeight="1">
      <c r="A26" s="137">
        <v>15</v>
      </c>
      <c r="B26" s="138">
        <v>7</v>
      </c>
      <c r="C26" s="25"/>
      <c r="D26" s="139" t="s">
        <v>33</v>
      </c>
      <c r="E26" s="140" t="s">
        <v>49</v>
      </c>
      <c r="F26" s="141">
        <v>0.01707175925925926</v>
      </c>
      <c r="G26" s="142">
        <f t="shared" si="0"/>
        <v>0.0028452932098765433</v>
      </c>
      <c r="H26" s="143">
        <f t="shared" si="1"/>
        <v>14.644067796610171</v>
      </c>
      <c r="I26" s="11" t="s">
        <v>255</v>
      </c>
      <c r="J26" s="11" t="s">
        <v>324</v>
      </c>
    </row>
    <row r="27" spans="1:10" s="11" customFormat="1" ht="18" customHeight="1">
      <c r="A27" s="137">
        <v>16</v>
      </c>
      <c r="B27" s="138">
        <v>8</v>
      </c>
      <c r="C27" s="25"/>
      <c r="D27" s="139" t="s">
        <v>241</v>
      </c>
      <c r="E27" s="140" t="s">
        <v>335</v>
      </c>
      <c r="F27" s="141">
        <v>0.01716435185185185</v>
      </c>
      <c r="G27" s="142">
        <f t="shared" si="0"/>
        <v>0.002860725308641975</v>
      </c>
      <c r="H27" s="143">
        <f t="shared" si="1"/>
        <v>14.565070802427513</v>
      </c>
      <c r="I27" s="11" t="s">
        <v>255</v>
      </c>
      <c r="J27" s="11" t="s">
        <v>325</v>
      </c>
    </row>
    <row r="28" spans="1:10" s="11" customFormat="1" ht="18" customHeight="1">
      <c r="A28" s="137">
        <v>17</v>
      </c>
      <c r="B28" s="138">
        <v>9</v>
      </c>
      <c r="C28" s="25"/>
      <c r="D28" s="139" t="s">
        <v>253</v>
      </c>
      <c r="E28" s="140" t="s">
        <v>336</v>
      </c>
      <c r="F28" s="141">
        <v>0.0171875</v>
      </c>
      <c r="G28" s="142">
        <f t="shared" si="0"/>
        <v>0.0028645833333333336</v>
      </c>
      <c r="H28" s="143">
        <f t="shared" si="1"/>
        <v>14.545454545454545</v>
      </c>
      <c r="I28" s="11" t="s">
        <v>255</v>
      </c>
      <c r="J28" s="11" t="s">
        <v>325</v>
      </c>
    </row>
    <row r="29" spans="1:10" s="11" customFormat="1" ht="18" customHeight="1">
      <c r="A29" s="137">
        <v>18</v>
      </c>
      <c r="B29" s="138">
        <v>9</v>
      </c>
      <c r="C29" s="25"/>
      <c r="D29" s="139" t="s">
        <v>260</v>
      </c>
      <c r="E29" s="140" t="s">
        <v>337</v>
      </c>
      <c r="F29" s="141">
        <v>0.017430555555555557</v>
      </c>
      <c r="G29" s="142">
        <f t="shared" si="0"/>
        <v>0.002905092592592593</v>
      </c>
      <c r="H29" s="143">
        <f t="shared" si="1"/>
        <v>14.342629482071713</v>
      </c>
      <c r="I29" s="11" t="s">
        <v>318</v>
      </c>
      <c r="J29" s="11" t="s">
        <v>326</v>
      </c>
    </row>
    <row r="30" spans="1:10" s="11" customFormat="1" ht="18" customHeight="1">
      <c r="A30" s="137">
        <v>19</v>
      </c>
      <c r="B30" s="138">
        <v>1</v>
      </c>
      <c r="C30" s="25"/>
      <c r="D30" s="139" t="s">
        <v>231</v>
      </c>
      <c r="E30" s="140" t="s">
        <v>338</v>
      </c>
      <c r="F30" s="141">
        <v>0.01744212962962963</v>
      </c>
      <c r="G30" s="142">
        <f t="shared" si="0"/>
        <v>0.002907021604938272</v>
      </c>
      <c r="H30" s="143">
        <f t="shared" si="1"/>
        <v>14.333112143331121</v>
      </c>
      <c r="I30" s="11" t="s">
        <v>320</v>
      </c>
      <c r="J30" s="11" t="s">
        <v>327</v>
      </c>
    </row>
    <row r="31" spans="1:10" s="11" customFormat="1" ht="18" customHeight="1">
      <c r="A31" s="137">
        <v>21</v>
      </c>
      <c r="B31" s="138">
        <v>1</v>
      </c>
      <c r="C31" s="25"/>
      <c r="D31" s="139" t="s">
        <v>15</v>
      </c>
      <c r="E31" s="140" t="s">
        <v>73</v>
      </c>
      <c r="F31" s="141">
        <v>0.01767361111111111</v>
      </c>
      <c r="G31" s="142">
        <f t="shared" si="0"/>
        <v>0.0029456018518518516</v>
      </c>
      <c r="H31" s="143">
        <f t="shared" si="1"/>
        <v>14.14538310412574</v>
      </c>
      <c r="I31" s="11" t="s">
        <v>267</v>
      </c>
      <c r="J31" s="11" t="s">
        <v>324</v>
      </c>
    </row>
    <row r="32" spans="1:10" s="11" customFormat="1" ht="18" customHeight="1">
      <c r="A32" s="137">
        <v>20</v>
      </c>
      <c r="B32" s="138">
        <v>10</v>
      </c>
      <c r="C32" s="25"/>
      <c r="D32" s="139" t="s">
        <v>10</v>
      </c>
      <c r="E32" s="140" t="s">
        <v>70</v>
      </c>
      <c r="F32" s="141">
        <v>0.01767361111111111</v>
      </c>
      <c r="G32" s="142">
        <f t="shared" si="0"/>
        <v>0.0029456018518518516</v>
      </c>
      <c r="H32" s="143">
        <f t="shared" si="1"/>
        <v>14.14538310412574</v>
      </c>
      <c r="I32" s="11" t="s">
        <v>318</v>
      </c>
      <c r="J32" s="11" t="s">
        <v>324</v>
      </c>
    </row>
    <row r="33" spans="1:10" s="11" customFormat="1" ht="18" customHeight="1">
      <c r="A33" s="137">
        <v>22</v>
      </c>
      <c r="B33" s="138">
        <v>10</v>
      </c>
      <c r="C33" s="25"/>
      <c r="D33" s="139" t="s">
        <v>303</v>
      </c>
      <c r="E33" s="140" t="s">
        <v>288</v>
      </c>
      <c r="F33" s="141">
        <v>0.018090277777777778</v>
      </c>
      <c r="G33" s="142">
        <f t="shared" si="0"/>
        <v>0.0030150462962962965</v>
      </c>
      <c r="H33" s="143">
        <f t="shared" si="1"/>
        <v>13.81957773512476</v>
      </c>
      <c r="I33" s="11" t="s">
        <v>255</v>
      </c>
      <c r="J33" s="11" t="s">
        <v>324</v>
      </c>
    </row>
    <row r="34" spans="1:10" s="11" customFormat="1" ht="18" customHeight="1">
      <c r="A34" s="137">
        <v>23</v>
      </c>
      <c r="B34" s="138">
        <v>2</v>
      </c>
      <c r="C34" s="25"/>
      <c r="D34" s="139" t="s">
        <v>17</v>
      </c>
      <c r="E34" s="140" t="s">
        <v>72</v>
      </c>
      <c r="F34" s="141">
        <v>0.018298611111111113</v>
      </c>
      <c r="G34" s="142">
        <f t="shared" si="0"/>
        <v>0.003049768518518519</v>
      </c>
      <c r="H34" s="143">
        <f t="shared" si="1"/>
        <v>13.66223908918406</v>
      </c>
      <c r="I34" s="11" t="s">
        <v>267</v>
      </c>
      <c r="J34" s="11" t="s">
        <v>324</v>
      </c>
    </row>
    <row r="35" spans="1:10" s="11" customFormat="1" ht="18" customHeight="1">
      <c r="A35" s="137">
        <v>24</v>
      </c>
      <c r="B35" s="138">
        <v>11</v>
      </c>
      <c r="C35" s="25"/>
      <c r="D35" s="139" t="s">
        <v>16</v>
      </c>
      <c r="E35" s="140" t="s">
        <v>339</v>
      </c>
      <c r="F35" s="141">
        <v>0.018379629629629628</v>
      </c>
      <c r="G35" s="142">
        <f t="shared" si="0"/>
        <v>0.003063271604938271</v>
      </c>
      <c r="H35" s="143">
        <f t="shared" si="1"/>
        <v>13.602015113350127</v>
      </c>
      <c r="I35" s="11" t="s">
        <v>318</v>
      </c>
      <c r="J35" s="11" t="s">
        <v>328</v>
      </c>
    </row>
    <row r="36" spans="1:10" s="11" customFormat="1" ht="18" customHeight="1">
      <c r="A36" s="137">
        <v>25</v>
      </c>
      <c r="B36" s="138">
        <v>12</v>
      </c>
      <c r="C36" s="25"/>
      <c r="D36" s="139" t="s">
        <v>261</v>
      </c>
      <c r="E36" s="140" t="s">
        <v>262</v>
      </c>
      <c r="F36" s="141">
        <v>0.01849537037037037</v>
      </c>
      <c r="G36" s="142">
        <f t="shared" si="0"/>
        <v>0.003082561728395062</v>
      </c>
      <c r="H36" s="143">
        <f t="shared" si="1"/>
        <v>13.516896120150188</v>
      </c>
      <c r="I36" s="11" t="s">
        <v>318</v>
      </c>
      <c r="J36" s="11" t="s">
        <v>327</v>
      </c>
    </row>
    <row r="37" spans="1:10" s="11" customFormat="1" ht="18" customHeight="1">
      <c r="A37" s="137">
        <v>26</v>
      </c>
      <c r="B37" s="138">
        <v>1</v>
      </c>
      <c r="C37" s="25"/>
      <c r="D37" s="139" t="s">
        <v>264</v>
      </c>
      <c r="E37" s="140" t="s">
        <v>262</v>
      </c>
      <c r="F37" s="141">
        <v>0.018530092592592595</v>
      </c>
      <c r="G37" s="142">
        <f t="shared" si="0"/>
        <v>0.003088348765432099</v>
      </c>
      <c r="H37" s="143">
        <f t="shared" si="1"/>
        <v>13.491567770143659</v>
      </c>
      <c r="I37" s="11" t="s">
        <v>265</v>
      </c>
      <c r="J37" s="11" t="s">
        <v>327</v>
      </c>
    </row>
    <row r="38" spans="1:10" s="11" customFormat="1" ht="18" customHeight="1">
      <c r="A38" s="137">
        <v>27</v>
      </c>
      <c r="B38" s="138">
        <v>13</v>
      </c>
      <c r="C38" s="25"/>
      <c r="D38" s="139" t="s">
        <v>211</v>
      </c>
      <c r="E38" s="140" t="s">
        <v>340</v>
      </c>
      <c r="F38" s="141">
        <v>0.019074074074074073</v>
      </c>
      <c r="G38" s="142">
        <f t="shared" si="0"/>
        <v>0.003179012345679012</v>
      </c>
      <c r="H38" s="143">
        <f t="shared" si="1"/>
        <v>13.106796116504855</v>
      </c>
      <c r="I38" s="11" t="s">
        <v>318</v>
      </c>
      <c r="J38" s="11" t="s">
        <v>326</v>
      </c>
    </row>
    <row r="39" spans="1:10" s="11" customFormat="1" ht="18" customHeight="1">
      <c r="A39" s="137">
        <v>28</v>
      </c>
      <c r="B39" s="138">
        <v>1</v>
      </c>
      <c r="C39" s="25"/>
      <c r="D39" s="139" t="s">
        <v>282</v>
      </c>
      <c r="E39" s="140" t="s">
        <v>281</v>
      </c>
      <c r="F39" s="141">
        <v>0.01920138888888889</v>
      </c>
      <c r="G39" s="142">
        <f t="shared" si="0"/>
        <v>0.0032002314814814814</v>
      </c>
      <c r="H39" s="143">
        <f t="shared" si="1"/>
        <v>13.019891500904158</v>
      </c>
      <c r="I39" s="11" t="s">
        <v>321</v>
      </c>
      <c r="J39" s="11" t="s">
        <v>325</v>
      </c>
    </row>
    <row r="40" spans="1:10" s="11" customFormat="1" ht="18" customHeight="1">
      <c r="A40" s="137">
        <v>29</v>
      </c>
      <c r="B40" s="138">
        <v>2</v>
      </c>
      <c r="C40" s="25"/>
      <c r="D40" s="139" t="s">
        <v>157</v>
      </c>
      <c r="E40" s="140" t="s">
        <v>263</v>
      </c>
      <c r="F40" s="141">
        <v>0.019247685185185184</v>
      </c>
      <c r="G40" s="142">
        <f t="shared" si="0"/>
        <v>0.0032079475308641973</v>
      </c>
      <c r="H40" s="143">
        <f t="shared" si="1"/>
        <v>12.988574864702345</v>
      </c>
      <c r="I40" s="11" t="s">
        <v>320</v>
      </c>
      <c r="J40" s="11" t="s">
        <v>328</v>
      </c>
    </row>
    <row r="41" spans="1:10" s="11" customFormat="1" ht="18" customHeight="1">
      <c r="A41" s="137">
        <v>30</v>
      </c>
      <c r="B41" s="138">
        <v>3</v>
      </c>
      <c r="C41" s="25"/>
      <c r="D41" s="139" t="s">
        <v>341</v>
      </c>
      <c r="E41" s="140" t="s">
        <v>342</v>
      </c>
      <c r="F41" s="141">
        <v>0.01925925925925926</v>
      </c>
      <c r="G41" s="142">
        <f t="shared" si="0"/>
        <v>0.0032098765432098768</v>
      </c>
      <c r="H41" s="143">
        <f t="shared" si="1"/>
        <v>12.980769230769228</v>
      </c>
      <c r="I41" s="11" t="s">
        <v>320</v>
      </c>
      <c r="J41" s="11" t="s">
        <v>325</v>
      </c>
    </row>
    <row r="42" spans="1:10" s="11" customFormat="1" ht="18" customHeight="1">
      <c r="A42" s="137">
        <v>31</v>
      </c>
      <c r="B42" s="138">
        <v>4</v>
      </c>
      <c r="C42" s="25"/>
      <c r="D42" s="139" t="s">
        <v>219</v>
      </c>
      <c r="E42" s="140" t="s">
        <v>343</v>
      </c>
      <c r="F42" s="141">
        <v>0.019328703703703702</v>
      </c>
      <c r="G42" s="142">
        <f t="shared" si="0"/>
        <v>0.0032214506172839504</v>
      </c>
      <c r="H42" s="143">
        <f t="shared" si="1"/>
        <v>12.934131736526949</v>
      </c>
      <c r="I42" s="11" t="s">
        <v>320</v>
      </c>
      <c r="J42" s="11" t="s">
        <v>200</v>
      </c>
    </row>
    <row r="43" spans="1:10" s="11" customFormat="1" ht="18" customHeight="1">
      <c r="A43" s="137">
        <v>32</v>
      </c>
      <c r="B43" s="138">
        <v>14</v>
      </c>
      <c r="C43" s="25"/>
      <c r="D43" s="139" t="s">
        <v>344</v>
      </c>
      <c r="E43" s="140" t="s">
        <v>54</v>
      </c>
      <c r="F43" s="141">
        <v>0.019375</v>
      </c>
      <c r="G43" s="142">
        <f t="shared" si="0"/>
        <v>0.0032291666666666666</v>
      </c>
      <c r="H43" s="143">
        <f t="shared" si="1"/>
        <v>12.903225806451614</v>
      </c>
      <c r="I43" s="11" t="s">
        <v>318</v>
      </c>
      <c r="J43" s="11" t="s">
        <v>198</v>
      </c>
    </row>
    <row r="44" spans="1:10" s="11" customFormat="1" ht="18" customHeight="1">
      <c r="A44" s="137">
        <v>33</v>
      </c>
      <c r="B44" s="138">
        <v>15</v>
      </c>
      <c r="C44" s="25"/>
      <c r="D44" s="139" t="s">
        <v>345</v>
      </c>
      <c r="E44" s="140" t="s">
        <v>208</v>
      </c>
      <c r="F44" s="141">
        <v>0.019525462962962963</v>
      </c>
      <c r="G44" s="142">
        <f aca="true" t="shared" si="2" ref="G44:G75">F44/$G$11</f>
        <v>0.0032542438271604937</v>
      </c>
      <c r="H44" s="143">
        <f aca="true" t="shared" si="3" ref="H44:H75">($G$11/F44)/24</f>
        <v>12.803793716656786</v>
      </c>
      <c r="I44" s="11" t="s">
        <v>318</v>
      </c>
      <c r="J44" s="11" t="s">
        <v>324</v>
      </c>
    </row>
    <row r="45" spans="1:10" s="11" customFormat="1" ht="18" customHeight="1">
      <c r="A45" s="137">
        <v>34</v>
      </c>
      <c r="B45" s="138">
        <v>5</v>
      </c>
      <c r="C45" s="25"/>
      <c r="D45" s="139" t="s">
        <v>162</v>
      </c>
      <c r="E45" s="140" t="s">
        <v>207</v>
      </c>
      <c r="F45" s="141">
        <v>0.01986111111111111</v>
      </c>
      <c r="G45" s="142">
        <f t="shared" si="2"/>
        <v>0.003310185185185185</v>
      </c>
      <c r="H45" s="143">
        <f t="shared" si="3"/>
        <v>12.587412587412587</v>
      </c>
      <c r="I45" s="11" t="s">
        <v>320</v>
      </c>
      <c r="J45" s="11" t="s">
        <v>324</v>
      </c>
    </row>
    <row r="46" spans="1:10" s="11" customFormat="1" ht="18" customHeight="1">
      <c r="A46" s="137">
        <v>35</v>
      </c>
      <c r="B46" s="138">
        <v>16</v>
      </c>
      <c r="C46" s="25"/>
      <c r="D46" s="139" t="s">
        <v>258</v>
      </c>
      <c r="E46" s="140" t="s">
        <v>259</v>
      </c>
      <c r="F46" s="141">
        <v>0.019872685185185184</v>
      </c>
      <c r="G46" s="142">
        <f t="shared" si="2"/>
        <v>0.003312114197530864</v>
      </c>
      <c r="H46" s="143">
        <f t="shared" si="3"/>
        <v>12.58008153756552</v>
      </c>
      <c r="I46" s="11" t="s">
        <v>318</v>
      </c>
      <c r="J46" s="11" t="s">
        <v>325</v>
      </c>
    </row>
    <row r="47" spans="1:10" s="11" customFormat="1" ht="18" customHeight="1">
      <c r="A47" s="137">
        <v>36</v>
      </c>
      <c r="B47" s="138">
        <v>17</v>
      </c>
      <c r="C47" s="25"/>
      <c r="D47" s="139" t="s">
        <v>9</v>
      </c>
      <c r="E47" s="140" t="s">
        <v>51</v>
      </c>
      <c r="F47" s="141">
        <v>0.01990740740740741</v>
      </c>
      <c r="G47" s="142">
        <f t="shared" si="2"/>
        <v>0.0033179012345679014</v>
      </c>
      <c r="H47" s="143">
        <f t="shared" si="3"/>
        <v>12.55813953488372</v>
      </c>
      <c r="I47" s="11" t="s">
        <v>318</v>
      </c>
      <c r="J47" s="11" t="s">
        <v>324</v>
      </c>
    </row>
    <row r="48" spans="1:10" s="11" customFormat="1" ht="18" customHeight="1">
      <c r="A48" s="137">
        <v>37</v>
      </c>
      <c r="B48" s="138">
        <v>6</v>
      </c>
      <c r="C48" s="25"/>
      <c r="D48" s="139" t="s">
        <v>35</v>
      </c>
      <c r="E48" s="140" t="s">
        <v>210</v>
      </c>
      <c r="F48" s="141">
        <v>0.01994212962962963</v>
      </c>
      <c r="G48" s="142">
        <f t="shared" si="2"/>
        <v>0.003323688271604938</v>
      </c>
      <c r="H48" s="143">
        <f t="shared" si="3"/>
        <v>12.53627394080093</v>
      </c>
      <c r="I48" s="11" t="s">
        <v>320</v>
      </c>
      <c r="J48" s="11" t="s">
        <v>324</v>
      </c>
    </row>
    <row r="49" spans="1:10" s="11" customFormat="1" ht="18" customHeight="1">
      <c r="A49" s="137">
        <v>38</v>
      </c>
      <c r="B49" s="138">
        <v>7</v>
      </c>
      <c r="C49" s="25"/>
      <c r="D49" s="139" t="s">
        <v>181</v>
      </c>
      <c r="E49" s="140" t="s">
        <v>216</v>
      </c>
      <c r="F49" s="141">
        <v>0.020428240740740743</v>
      </c>
      <c r="G49" s="142">
        <f t="shared" si="2"/>
        <v>0.003404706790123457</v>
      </c>
      <c r="H49" s="143">
        <f t="shared" si="3"/>
        <v>12.237960339943342</v>
      </c>
      <c r="I49" s="11" t="s">
        <v>320</v>
      </c>
      <c r="J49" s="11" t="s">
        <v>324</v>
      </c>
    </row>
    <row r="50" spans="1:10" s="11" customFormat="1" ht="18" customHeight="1">
      <c r="A50" s="137">
        <v>39</v>
      </c>
      <c r="B50" s="138">
        <v>11</v>
      </c>
      <c r="C50" s="25"/>
      <c r="D50" s="139" t="s">
        <v>346</v>
      </c>
      <c r="E50" s="140" t="s">
        <v>347</v>
      </c>
      <c r="F50" s="141">
        <v>0.020462962962962964</v>
      </c>
      <c r="G50" s="142">
        <f t="shared" si="2"/>
        <v>0.003410493827160494</v>
      </c>
      <c r="H50" s="143">
        <f t="shared" si="3"/>
        <v>12.217194570135746</v>
      </c>
      <c r="I50" s="11" t="s">
        <v>255</v>
      </c>
      <c r="J50" s="11" t="s">
        <v>325</v>
      </c>
    </row>
    <row r="51" spans="1:10" s="11" customFormat="1" ht="18" customHeight="1">
      <c r="A51" s="137">
        <v>40</v>
      </c>
      <c r="B51" s="138">
        <v>18</v>
      </c>
      <c r="C51" s="25"/>
      <c r="D51" s="139" t="s">
        <v>286</v>
      </c>
      <c r="E51" s="140" t="s">
        <v>295</v>
      </c>
      <c r="F51" s="141">
        <v>0.02056712962962963</v>
      </c>
      <c r="G51" s="142">
        <f t="shared" si="2"/>
        <v>0.003427854938271605</v>
      </c>
      <c r="H51" s="143">
        <f t="shared" si="3"/>
        <v>12.155317951603827</v>
      </c>
      <c r="I51" s="11" t="s">
        <v>318</v>
      </c>
      <c r="J51" s="11" t="s">
        <v>324</v>
      </c>
    </row>
    <row r="52" spans="1:10" s="11" customFormat="1" ht="18" customHeight="1">
      <c r="A52" s="137">
        <v>41</v>
      </c>
      <c r="B52" s="138">
        <v>19</v>
      </c>
      <c r="C52" s="25"/>
      <c r="D52" s="139" t="s">
        <v>10</v>
      </c>
      <c r="E52" s="140" t="s">
        <v>348</v>
      </c>
      <c r="F52" s="141">
        <v>0.020682870370370372</v>
      </c>
      <c r="G52" s="142">
        <f t="shared" si="2"/>
        <v>0.0034471450617283954</v>
      </c>
      <c r="H52" s="143">
        <f t="shared" si="3"/>
        <v>12.087297146054839</v>
      </c>
      <c r="I52" s="11" t="s">
        <v>318</v>
      </c>
      <c r="J52" s="11" t="s">
        <v>327</v>
      </c>
    </row>
    <row r="53" spans="1:10" s="11" customFormat="1" ht="18" customHeight="1">
      <c r="A53" s="137">
        <v>42</v>
      </c>
      <c r="B53" s="138">
        <v>8</v>
      </c>
      <c r="C53" s="25"/>
      <c r="D53" s="139" t="s">
        <v>231</v>
      </c>
      <c r="E53" s="140" t="s">
        <v>199</v>
      </c>
      <c r="F53" s="141">
        <v>0.02074074074074074</v>
      </c>
      <c r="G53" s="142">
        <f t="shared" si="2"/>
        <v>0.00345679012345679</v>
      </c>
      <c r="H53" s="143">
        <f t="shared" si="3"/>
        <v>12.053571428571429</v>
      </c>
      <c r="I53" s="11" t="s">
        <v>320</v>
      </c>
      <c r="J53" s="11" t="s">
        <v>324</v>
      </c>
    </row>
    <row r="54" spans="1:10" s="11" customFormat="1" ht="18" customHeight="1">
      <c r="A54" s="137">
        <v>43</v>
      </c>
      <c r="B54" s="138">
        <v>3</v>
      </c>
      <c r="C54" s="25"/>
      <c r="D54" s="139" t="s">
        <v>39</v>
      </c>
      <c r="E54" s="140" t="s">
        <v>77</v>
      </c>
      <c r="F54" s="141">
        <v>0.020844907407407406</v>
      </c>
      <c r="G54" s="142">
        <f t="shared" si="2"/>
        <v>0.003474151234567901</v>
      </c>
      <c r="H54" s="143">
        <f t="shared" si="3"/>
        <v>11.993337034980568</v>
      </c>
      <c r="I54" s="11" t="s">
        <v>267</v>
      </c>
      <c r="J54" s="11" t="s">
        <v>324</v>
      </c>
    </row>
    <row r="55" spans="1:10" s="11" customFormat="1" ht="18" customHeight="1">
      <c r="A55" s="137">
        <v>44</v>
      </c>
      <c r="B55" s="138">
        <v>9</v>
      </c>
      <c r="C55" s="25"/>
      <c r="D55" s="139" t="s">
        <v>277</v>
      </c>
      <c r="E55" s="140" t="s">
        <v>278</v>
      </c>
      <c r="F55" s="141">
        <v>0.0209375</v>
      </c>
      <c r="G55" s="142">
        <f t="shared" si="2"/>
        <v>0.0034895833333333337</v>
      </c>
      <c r="H55" s="143">
        <f t="shared" si="3"/>
        <v>11.940298507462686</v>
      </c>
      <c r="I55" s="11" t="s">
        <v>320</v>
      </c>
      <c r="J55" s="11" t="s">
        <v>327</v>
      </c>
    </row>
    <row r="56" spans="1:10" s="11" customFormat="1" ht="18" customHeight="1">
      <c r="A56" s="137">
        <v>45</v>
      </c>
      <c r="B56" s="138">
        <v>2</v>
      </c>
      <c r="C56" s="25"/>
      <c r="D56" s="139" t="s">
        <v>31</v>
      </c>
      <c r="E56" s="140" t="s">
        <v>58</v>
      </c>
      <c r="F56" s="141">
        <v>0.02108796296296296</v>
      </c>
      <c r="G56" s="142">
        <f t="shared" si="2"/>
        <v>0.0035146604938271603</v>
      </c>
      <c r="H56" s="143">
        <f t="shared" si="3"/>
        <v>11.85510428100988</v>
      </c>
      <c r="I56" s="11" t="s">
        <v>321</v>
      </c>
      <c r="J56" s="11" t="s">
        <v>324</v>
      </c>
    </row>
    <row r="57" spans="1:10" s="11" customFormat="1" ht="18" customHeight="1">
      <c r="A57" s="137">
        <v>46</v>
      </c>
      <c r="B57" s="138">
        <v>4</v>
      </c>
      <c r="C57" s="25"/>
      <c r="D57" s="139" t="s">
        <v>52</v>
      </c>
      <c r="E57" s="140" t="s">
        <v>80</v>
      </c>
      <c r="F57" s="141">
        <v>0.021145833333333332</v>
      </c>
      <c r="G57" s="142">
        <f t="shared" si="2"/>
        <v>0.0035243055555555553</v>
      </c>
      <c r="H57" s="143">
        <f t="shared" si="3"/>
        <v>11.822660098522169</v>
      </c>
      <c r="I57" s="11" t="s">
        <v>267</v>
      </c>
      <c r="J57" s="11" t="s">
        <v>324</v>
      </c>
    </row>
    <row r="58" spans="1:10" s="11" customFormat="1" ht="18" customHeight="1">
      <c r="A58" s="137">
        <v>47</v>
      </c>
      <c r="B58" s="138">
        <v>5</v>
      </c>
      <c r="C58" s="25"/>
      <c r="D58" s="139" t="s">
        <v>317</v>
      </c>
      <c r="E58" s="140" t="s">
        <v>317</v>
      </c>
      <c r="F58" s="141">
        <v>0.021180555555555553</v>
      </c>
      <c r="G58" s="142">
        <f t="shared" si="2"/>
        <v>0.003530092592592592</v>
      </c>
      <c r="H58" s="143">
        <f t="shared" si="3"/>
        <v>11.803278688524593</v>
      </c>
      <c r="I58" s="11" t="s">
        <v>267</v>
      </c>
      <c r="J58" s="11" t="s">
        <v>327</v>
      </c>
    </row>
    <row r="59" spans="1:10" s="11" customFormat="1" ht="18" customHeight="1">
      <c r="A59" s="137">
        <v>48</v>
      </c>
      <c r="B59" s="138">
        <v>10</v>
      </c>
      <c r="C59" s="25"/>
      <c r="D59" s="139" t="s">
        <v>189</v>
      </c>
      <c r="E59" s="140" t="s">
        <v>280</v>
      </c>
      <c r="F59" s="141">
        <v>0.021203703703703707</v>
      </c>
      <c r="G59" s="142">
        <f t="shared" si="2"/>
        <v>0.003533950617283951</v>
      </c>
      <c r="H59" s="143">
        <f t="shared" si="3"/>
        <v>11.790393013100434</v>
      </c>
      <c r="I59" s="11" t="s">
        <v>320</v>
      </c>
      <c r="J59" s="11" t="s">
        <v>327</v>
      </c>
    </row>
    <row r="60" spans="1:10" s="11" customFormat="1" ht="18" customHeight="1">
      <c r="A60" s="137">
        <v>49</v>
      </c>
      <c r="B60" s="138">
        <v>3</v>
      </c>
      <c r="C60" s="25"/>
      <c r="D60" s="139" t="s">
        <v>122</v>
      </c>
      <c r="E60" s="140" t="s">
        <v>57</v>
      </c>
      <c r="F60" s="141">
        <v>0.02130787037037037</v>
      </c>
      <c r="G60" s="142">
        <f t="shared" si="2"/>
        <v>0.0035513117283950614</v>
      </c>
      <c r="H60" s="143">
        <f t="shared" si="3"/>
        <v>11.732753938077133</v>
      </c>
      <c r="I60" s="11" t="s">
        <v>321</v>
      </c>
      <c r="J60" s="11" t="s">
        <v>324</v>
      </c>
    </row>
    <row r="61" spans="1:10" s="11" customFormat="1" ht="18" customHeight="1">
      <c r="A61" s="137">
        <v>50</v>
      </c>
      <c r="B61" s="138">
        <v>4</v>
      </c>
      <c r="C61" s="25"/>
      <c r="D61" s="139" t="s">
        <v>22</v>
      </c>
      <c r="E61" s="140" t="s">
        <v>74</v>
      </c>
      <c r="F61" s="141">
        <v>0.02153935185185185</v>
      </c>
      <c r="G61" s="142">
        <f t="shared" si="2"/>
        <v>0.003589891975308642</v>
      </c>
      <c r="H61" s="143">
        <f t="shared" si="3"/>
        <v>11.606663084363246</v>
      </c>
      <c r="I61" s="11" t="s">
        <v>321</v>
      </c>
      <c r="J61" s="11" t="s">
        <v>324</v>
      </c>
    </row>
    <row r="62" spans="1:10" s="11" customFormat="1" ht="18" customHeight="1">
      <c r="A62" s="137">
        <v>51</v>
      </c>
      <c r="B62" s="138">
        <v>11</v>
      </c>
      <c r="C62" s="25"/>
      <c r="D62" s="139" t="s">
        <v>61</v>
      </c>
      <c r="E62" s="140" t="s">
        <v>46</v>
      </c>
      <c r="F62" s="141">
        <v>0.021608796296296296</v>
      </c>
      <c r="G62" s="142">
        <f t="shared" si="2"/>
        <v>0.003601466049382716</v>
      </c>
      <c r="H62" s="143">
        <f t="shared" si="3"/>
        <v>11.56936261381896</v>
      </c>
      <c r="I62" s="11" t="s">
        <v>320</v>
      </c>
      <c r="J62" s="11" t="s">
        <v>327</v>
      </c>
    </row>
    <row r="63" spans="1:10" s="11" customFormat="1" ht="18" customHeight="1">
      <c r="A63" s="137">
        <v>52</v>
      </c>
      <c r="B63" s="138">
        <v>20</v>
      </c>
      <c r="C63" s="25"/>
      <c r="D63" s="139" t="s">
        <v>35</v>
      </c>
      <c r="E63" s="140" t="s">
        <v>349</v>
      </c>
      <c r="F63" s="141">
        <v>0.021678240740740738</v>
      </c>
      <c r="G63" s="142">
        <f t="shared" si="2"/>
        <v>0.0036130401234567896</v>
      </c>
      <c r="H63" s="143">
        <f t="shared" si="3"/>
        <v>11.532301121195944</v>
      </c>
      <c r="I63" s="11" t="s">
        <v>318</v>
      </c>
      <c r="J63" s="11" t="s">
        <v>329</v>
      </c>
    </row>
    <row r="64" spans="1:10" s="11" customFormat="1" ht="18" customHeight="1">
      <c r="A64" s="137">
        <v>53</v>
      </c>
      <c r="B64" s="138">
        <v>6</v>
      </c>
      <c r="C64" s="25"/>
      <c r="D64" s="139" t="s">
        <v>268</v>
      </c>
      <c r="E64" s="140" t="s">
        <v>269</v>
      </c>
      <c r="F64" s="141">
        <v>0.021840277777777778</v>
      </c>
      <c r="G64" s="142">
        <f t="shared" si="2"/>
        <v>0.003640046296296296</v>
      </c>
      <c r="H64" s="143">
        <f t="shared" si="3"/>
        <v>11.446740858505564</v>
      </c>
      <c r="I64" s="11" t="s">
        <v>267</v>
      </c>
      <c r="J64" s="11" t="s">
        <v>327</v>
      </c>
    </row>
    <row r="65" spans="1:10" s="11" customFormat="1" ht="18" customHeight="1">
      <c r="A65" s="137">
        <v>54</v>
      </c>
      <c r="B65" s="138">
        <v>12</v>
      </c>
      <c r="D65" s="139" t="s">
        <v>279</v>
      </c>
      <c r="E65" s="140" t="s">
        <v>75</v>
      </c>
      <c r="F65" s="141">
        <v>0.021875</v>
      </c>
      <c r="G65" s="142">
        <f t="shared" si="2"/>
        <v>0.003645833333333333</v>
      </c>
      <c r="H65" s="143">
        <f t="shared" si="3"/>
        <v>11.428571428571429</v>
      </c>
      <c r="I65" s="11" t="s">
        <v>320</v>
      </c>
      <c r="J65" s="11" t="s">
        <v>327</v>
      </c>
    </row>
    <row r="66" spans="1:10" s="11" customFormat="1" ht="18" customHeight="1">
      <c r="A66" s="137">
        <v>55</v>
      </c>
      <c r="B66" s="138">
        <v>7</v>
      </c>
      <c r="D66" s="139" t="s">
        <v>350</v>
      </c>
      <c r="E66" s="140" t="s">
        <v>351</v>
      </c>
      <c r="F66" s="141">
        <v>0.022141203703703705</v>
      </c>
      <c r="G66" s="142">
        <f t="shared" si="2"/>
        <v>0.0036902006172839508</v>
      </c>
      <c r="H66" s="143">
        <f t="shared" si="3"/>
        <v>11.291165708311553</v>
      </c>
      <c r="I66" s="11" t="s">
        <v>267</v>
      </c>
      <c r="J66" s="11" t="s">
        <v>327</v>
      </c>
    </row>
    <row r="67" spans="1:10" s="11" customFormat="1" ht="18" customHeight="1">
      <c r="A67" s="137">
        <v>56</v>
      </c>
      <c r="B67" s="138">
        <v>8</v>
      </c>
      <c r="D67" s="139" t="s">
        <v>352</v>
      </c>
      <c r="E67" s="140" t="s">
        <v>351</v>
      </c>
      <c r="F67" s="141">
        <v>0.022141203703703705</v>
      </c>
      <c r="G67" s="142">
        <f t="shared" si="2"/>
        <v>0.0036902006172839508</v>
      </c>
      <c r="H67" s="143">
        <f t="shared" si="3"/>
        <v>11.291165708311553</v>
      </c>
      <c r="I67" s="11" t="s">
        <v>267</v>
      </c>
      <c r="J67" s="11" t="s">
        <v>327</v>
      </c>
    </row>
    <row r="68" spans="1:10" s="11" customFormat="1" ht="18" customHeight="1">
      <c r="A68" s="137">
        <v>57</v>
      </c>
      <c r="B68" s="138">
        <v>5</v>
      </c>
      <c r="D68" s="139" t="s">
        <v>191</v>
      </c>
      <c r="E68" s="140" t="s">
        <v>215</v>
      </c>
      <c r="F68" s="141">
        <v>0.022326388888888885</v>
      </c>
      <c r="G68" s="142">
        <f t="shared" si="2"/>
        <v>0.003721064814814814</v>
      </c>
      <c r="H68" s="143">
        <f t="shared" si="3"/>
        <v>11.197511664074652</v>
      </c>
      <c r="I68" s="11" t="s">
        <v>321</v>
      </c>
      <c r="J68" s="11" t="s">
        <v>324</v>
      </c>
    </row>
    <row r="69" spans="1:10" s="11" customFormat="1" ht="18" customHeight="1">
      <c r="A69" s="137">
        <v>58</v>
      </c>
      <c r="B69" s="138">
        <v>9</v>
      </c>
      <c r="D69" s="139" t="s">
        <v>15</v>
      </c>
      <c r="E69" s="140" t="s">
        <v>353</v>
      </c>
      <c r="F69" s="141">
        <v>0.022511574074074073</v>
      </c>
      <c r="G69" s="142">
        <f t="shared" si="2"/>
        <v>0.003751929012345679</v>
      </c>
      <c r="H69" s="143">
        <f t="shared" si="3"/>
        <v>11.105398457583547</v>
      </c>
      <c r="I69" s="11" t="s">
        <v>267</v>
      </c>
      <c r="J69" s="11" t="s">
        <v>324</v>
      </c>
    </row>
    <row r="70" spans="1:10" s="11" customFormat="1" ht="18" customHeight="1">
      <c r="A70" s="137">
        <v>59</v>
      </c>
      <c r="B70" s="138">
        <v>6</v>
      </c>
      <c r="D70" s="139" t="s">
        <v>12</v>
      </c>
      <c r="E70" s="140" t="s">
        <v>205</v>
      </c>
      <c r="F70" s="141">
        <v>0.022951388888888886</v>
      </c>
      <c r="G70" s="142">
        <f t="shared" si="2"/>
        <v>0.003825231481481481</v>
      </c>
      <c r="H70" s="143">
        <f t="shared" si="3"/>
        <v>10.892586989409986</v>
      </c>
      <c r="I70" s="11" t="s">
        <v>321</v>
      </c>
      <c r="J70" s="11" t="s">
        <v>327</v>
      </c>
    </row>
    <row r="71" spans="1:10" s="11" customFormat="1" ht="18" customHeight="1">
      <c r="A71" s="137">
        <v>60</v>
      </c>
      <c r="B71" s="138">
        <v>10</v>
      </c>
      <c r="D71" s="139" t="s">
        <v>141</v>
      </c>
      <c r="E71" s="140" t="s">
        <v>367</v>
      </c>
      <c r="F71" s="141">
        <v>0.02298611111111111</v>
      </c>
      <c r="G71" s="142">
        <f t="shared" si="2"/>
        <v>0.0038310185185185183</v>
      </c>
      <c r="H71" s="143">
        <f t="shared" si="3"/>
        <v>10.876132930513597</v>
      </c>
      <c r="I71" s="11" t="s">
        <v>267</v>
      </c>
      <c r="J71" s="11" t="s">
        <v>324</v>
      </c>
    </row>
    <row r="72" spans="1:10" s="11" customFormat="1" ht="18" customHeight="1">
      <c r="A72" s="137">
        <v>61</v>
      </c>
      <c r="B72" s="138">
        <v>11</v>
      </c>
      <c r="D72" s="139" t="s">
        <v>195</v>
      </c>
      <c r="E72" s="140" t="s">
        <v>354</v>
      </c>
      <c r="F72" s="141">
        <v>0.022997685185185187</v>
      </c>
      <c r="G72" s="142">
        <f t="shared" si="2"/>
        <v>0.003832947530864198</v>
      </c>
      <c r="H72" s="143">
        <f t="shared" si="3"/>
        <v>10.870659285354805</v>
      </c>
      <c r="I72" s="11" t="s">
        <v>267</v>
      </c>
      <c r="J72" s="11" t="s">
        <v>327</v>
      </c>
    </row>
    <row r="73" spans="1:10" s="11" customFormat="1" ht="18" customHeight="1">
      <c r="A73" s="137">
        <v>62</v>
      </c>
      <c r="B73" s="138">
        <v>13</v>
      </c>
      <c r="D73" s="139" t="s">
        <v>341</v>
      </c>
      <c r="E73" s="140" t="s">
        <v>355</v>
      </c>
      <c r="F73" s="141">
        <v>0.023009259259259257</v>
      </c>
      <c r="G73" s="142">
        <f t="shared" si="2"/>
        <v>0.003834876543209876</v>
      </c>
      <c r="H73" s="143">
        <f t="shared" si="3"/>
        <v>10.865191146881289</v>
      </c>
      <c r="I73" s="11" t="s">
        <v>320</v>
      </c>
      <c r="J73" s="11" t="s">
        <v>327</v>
      </c>
    </row>
    <row r="74" spans="1:10" s="11" customFormat="1" ht="18" customHeight="1">
      <c r="A74" s="137">
        <v>63</v>
      </c>
      <c r="B74" s="138">
        <v>7</v>
      </c>
      <c r="D74" s="139" t="s">
        <v>22</v>
      </c>
      <c r="E74" s="140" t="s">
        <v>266</v>
      </c>
      <c r="F74" s="141">
        <v>0.02318287037037037</v>
      </c>
      <c r="G74" s="142">
        <f t="shared" si="2"/>
        <v>0.0038638117283950617</v>
      </c>
      <c r="H74" s="143">
        <f t="shared" si="3"/>
        <v>10.783824263604593</v>
      </c>
      <c r="I74" s="11" t="s">
        <v>321</v>
      </c>
      <c r="J74" s="11" t="s">
        <v>325</v>
      </c>
    </row>
    <row r="75" spans="1:10" s="11" customFormat="1" ht="18" customHeight="1">
      <c r="A75" s="137">
        <v>64</v>
      </c>
      <c r="B75" s="138">
        <v>14</v>
      </c>
      <c r="D75" s="139" t="s">
        <v>143</v>
      </c>
      <c r="E75" s="140" t="s">
        <v>217</v>
      </c>
      <c r="F75" s="141">
        <v>0.023483796296296298</v>
      </c>
      <c r="G75" s="142">
        <f t="shared" si="2"/>
        <v>0.003913966049382716</v>
      </c>
      <c r="H75" s="143">
        <f t="shared" si="3"/>
        <v>10.645638245441104</v>
      </c>
      <c r="I75" s="11" t="s">
        <v>320</v>
      </c>
      <c r="J75" s="11" t="s">
        <v>324</v>
      </c>
    </row>
    <row r="76" spans="1:10" s="11" customFormat="1" ht="18" customHeight="1">
      <c r="A76" s="137">
        <v>65</v>
      </c>
      <c r="B76" s="138">
        <v>15</v>
      </c>
      <c r="D76" s="139" t="s">
        <v>356</v>
      </c>
      <c r="E76" s="140" t="s">
        <v>357</v>
      </c>
      <c r="F76" s="141">
        <v>0.023657407407407408</v>
      </c>
      <c r="G76" s="142">
        <f aca="true" t="shared" si="4" ref="G76:G90">F76/$G$11</f>
        <v>0.003942901234567901</v>
      </c>
      <c r="H76" s="143">
        <f aca="true" t="shared" si="5" ref="H76:H90">($G$11/F76)/24</f>
        <v>10.567514677103718</v>
      </c>
      <c r="I76" s="11" t="s">
        <v>320</v>
      </c>
      <c r="J76" s="11" t="s">
        <v>327</v>
      </c>
    </row>
    <row r="77" spans="1:10" s="11" customFormat="1" ht="18" customHeight="1">
      <c r="A77" s="137">
        <v>66</v>
      </c>
      <c r="B77" s="138">
        <v>8</v>
      </c>
      <c r="D77" s="139" t="s">
        <v>358</v>
      </c>
      <c r="E77" s="140" t="s">
        <v>78</v>
      </c>
      <c r="F77" s="141">
        <v>0.023680555555555555</v>
      </c>
      <c r="G77" s="142">
        <f t="shared" si="4"/>
        <v>0.003946759259259259</v>
      </c>
      <c r="H77" s="143">
        <f t="shared" si="5"/>
        <v>10.557184750733137</v>
      </c>
      <c r="I77" s="11" t="s">
        <v>321</v>
      </c>
      <c r="J77" s="11" t="s">
        <v>325</v>
      </c>
    </row>
    <row r="78" spans="1:10" s="11" customFormat="1" ht="18" customHeight="1">
      <c r="A78" s="137">
        <v>67</v>
      </c>
      <c r="B78" s="138">
        <v>12</v>
      </c>
      <c r="D78" s="139" t="s">
        <v>271</v>
      </c>
      <c r="E78" s="140" t="s">
        <v>272</v>
      </c>
      <c r="F78" s="141">
        <v>0.024641203703703703</v>
      </c>
      <c r="G78" s="142">
        <f t="shared" si="4"/>
        <v>0.0041068672839506175</v>
      </c>
      <c r="H78" s="143">
        <f t="shared" si="5"/>
        <v>10.145608266791921</v>
      </c>
      <c r="I78" s="11" t="s">
        <v>267</v>
      </c>
      <c r="J78" s="11" t="s">
        <v>327</v>
      </c>
    </row>
    <row r="79" spans="1:10" s="11" customFormat="1" ht="18" customHeight="1">
      <c r="A79" s="137">
        <v>68</v>
      </c>
      <c r="B79" s="138">
        <v>13</v>
      </c>
      <c r="D79" s="139" t="s">
        <v>166</v>
      </c>
      <c r="E79" s="140" t="s">
        <v>270</v>
      </c>
      <c r="F79" s="141">
        <v>0.024652777777777777</v>
      </c>
      <c r="G79" s="142">
        <f t="shared" si="4"/>
        <v>0.004108796296296296</v>
      </c>
      <c r="H79" s="143">
        <f t="shared" si="5"/>
        <v>10.140845070422536</v>
      </c>
      <c r="I79" s="11" t="s">
        <v>267</v>
      </c>
      <c r="J79" s="11" t="s">
        <v>327</v>
      </c>
    </row>
    <row r="80" spans="1:10" s="11" customFormat="1" ht="18" customHeight="1">
      <c r="A80" s="137">
        <v>69</v>
      </c>
      <c r="B80" s="138">
        <v>21</v>
      </c>
      <c r="D80" s="139" t="s">
        <v>264</v>
      </c>
      <c r="E80" s="140" t="s">
        <v>312</v>
      </c>
      <c r="F80" s="141">
        <v>0.024733796296296295</v>
      </c>
      <c r="G80" s="142">
        <f t="shared" si="4"/>
        <v>0.004122299382716049</v>
      </c>
      <c r="H80" s="143">
        <f t="shared" si="5"/>
        <v>10.107627515208236</v>
      </c>
      <c r="I80" s="11" t="s">
        <v>318</v>
      </c>
      <c r="J80" s="11" t="s">
        <v>324</v>
      </c>
    </row>
    <row r="81" spans="1:10" s="11" customFormat="1" ht="18" customHeight="1">
      <c r="A81" s="137">
        <v>70</v>
      </c>
      <c r="B81" s="138">
        <v>16</v>
      </c>
      <c r="D81" s="139" t="s">
        <v>359</v>
      </c>
      <c r="E81" s="140" t="s">
        <v>59</v>
      </c>
      <c r="F81" s="141">
        <v>0.024814814814814817</v>
      </c>
      <c r="G81" s="142">
        <f t="shared" si="4"/>
        <v>0.004135802469135803</v>
      </c>
      <c r="H81" s="143">
        <f t="shared" si="5"/>
        <v>10.074626865671641</v>
      </c>
      <c r="I81" s="11" t="s">
        <v>320</v>
      </c>
      <c r="J81" s="11" t="s">
        <v>324</v>
      </c>
    </row>
    <row r="82" spans="1:10" s="11" customFormat="1" ht="18" customHeight="1">
      <c r="A82" s="137">
        <v>71</v>
      </c>
      <c r="B82" s="138">
        <v>17</v>
      </c>
      <c r="D82" s="139" t="s">
        <v>283</v>
      </c>
      <c r="E82" s="140" t="s">
        <v>284</v>
      </c>
      <c r="F82" s="141">
        <v>0.02508101851851852</v>
      </c>
      <c r="G82" s="142">
        <f t="shared" si="4"/>
        <v>0.00418016975308642</v>
      </c>
      <c r="H82" s="143">
        <f t="shared" si="5"/>
        <v>9.967697277341946</v>
      </c>
      <c r="I82" s="11" t="s">
        <v>320</v>
      </c>
      <c r="J82" s="11" t="s">
        <v>327</v>
      </c>
    </row>
    <row r="83" spans="1:10" s="11" customFormat="1" ht="18" customHeight="1">
      <c r="A83" s="137">
        <v>72</v>
      </c>
      <c r="B83" s="138">
        <v>14</v>
      </c>
      <c r="D83" s="139" t="s">
        <v>273</v>
      </c>
      <c r="E83" s="140" t="s">
        <v>274</v>
      </c>
      <c r="F83" s="141">
        <v>0.025381944444444443</v>
      </c>
      <c r="G83" s="142">
        <f t="shared" si="4"/>
        <v>0.004230324074074074</v>
      </c>
      <c r="H83" s="143">
        <f t="shared" si="5"/>
        <v>9.849521203830369</v>
      </c>
      <c r="I83" s="11" t="s">
        <v>267</v>
      </c>
      <c r="J83" s="11" t="s">
        <v>327</v>
      </c>
    </row>
    <row r="84" spans="1:10" s="11" customFormat="1" ht="18" customHeight="1">
      <c r="A84" s="137">
        <v>73</v>
      </c>
      <c r="B84" s="138">
        <v>15</v>
      </c>
      <c r="D84" s="139" t="s">
        <v>360</v>
      </c>
      <c r="E84" s="140" t="s">
        <v>361</v>
      </c>
      <c r="F84" s="141">
        <v>0.025439814814814814</v>
      </c>
      <c r="G84" s="142">
        <f t="shared" si="4"/>
        <v>0.004239969135802469</v>
      </c>
      <c r="H84" s="143">
        <f t="shared" si="5"/>
        <v>9.827115559599635</v>
      </c>
      <c r="I84" s="11" t="s">
        <v>267</v>
      </c>
      <c r="J84" s="11" t="s">
        <v>325</v>
      </c>
    </row>
    <row r="85" spans="1:10" s="11" customFormat="1" ht="18" customHeight="1">
      <c r="A85" s="137">
        <v>74</v>
      </c>
      <c r="B85" s="138">
        <v>9</v>
      </c>
      <c r="D85" s="139" t="s">
        <v>42</v>
      </c>
      <c r="E85" s="140" t="s">
        <v>366</v>
      </c>
      <c r="F85" s="141">
        <v>0.026608796296296297</v>
      </c>
      <c r="G85" s="142">
        <f t="shared" si="4"/>
        <v>0.0044347993827160495</v>
      </c>
      <c r="H85" s="143">
        <f t="shared" si="5"/>
        <v>9.39538929969552</v>
      </c>
      <c r="I85" s="11" t="s">
        <v>321</v>
      </c>
      <c r="J85" s="11" t="s">
        <v>325</v>
      </c>
    </row>
    <row r="86" spans="1:10" s="11" customFormat="1" ht="18" customHeight="1">
      <c r="A86" s="137">
        <v>75</v>
      </c>
      <c r="B86" s="138">
        <v>16</v>
      </c>
      <c r="D86" s="139" t="s">
        <v>362</v>
      </c>
      <c r="E86" s="140" t="s">
        <v>363</v>
      </c>
      <c r="F86" s="141">
        <v>0.026782407407407408</v>
      </c>
      <c r="G86" s="142">
        <f t="shared" si="4"/>
        <v>0.004463734567901234</v>
      </c>
      <c r="H86" s="143">
        <f t="shared" si="5"/>
        <v>9.33448573898012</v>
      </c>
      <c r="I86" s="11" t="s">
        <v>267</v>
      </c>
      <c r="J86" s="11" t="s">
        <v>325</v>
      </c>
    </row>
    <row r="87" spans="1:10" s="11" customFormat="1" ht="18" customHeight="1">
      <c r="A87" s="137">
        <v>76</v>
      </c>
      <c r="B87" s="138">
        <v>17</v>
      </c>
      <c r="D87" s="139" t="s">
        <v>55</v>
      </c>
      <c r="E87" s="140" t="s">
        <v>56</v>
      </c>
      <c r="F87" s="141">
        <v>0.02736111111111111</v>
      </c>
      <c r="G87" s="142">
        <f t="shared" si="4"/>
        <v>0.004560185185185185</v>
      </c>
      <c r="H87" s="143">
        <f t="shared" si="5"/>
        <v>9.137055837563452</v>
      </c>
      <c r="I87" s="11" t="s">
        <v>267</v>
      </c>
      <c r="J87" s="11" t="s">
        <v>324</v>
      </c>
    </row>
    <row r="88" spans="1:10" s="11" customFormat="1" ht="18" customHeight="1">
      <c r="A88" s="137">
        <v>76</v>
      </c>
      <c r="B88" s="138">
        <v>18</v>
      </c>
      <c r="D88" s="139" t="s">
        <v>148</v>
      </c>
      <c r="E88" s="140" t="s">
        <v>296</v>
      </c>
      <c r="F88" s="141">
        <v>0.02736111111111111</v>
      </c>
      <c r="G88" s="142">
        <f t="shared" si="4"/>
        <v>0.004560185185185185</v>
      </c>
      <c r="H88" s="143">
        <f t="shared" si="5"/>
        <v>9.137055837563452</v>
      </c>
      <c r="I88" s="11" t="s">
        <v>267</v>
      </c>
      <c r="J88" s="11" t="s">
        <v>324</v>
      </c>
    </row>
    <row r="89" spans="1:10" s="11" customFormat="1" ht="18" customHeight="1">
      <c r="A89" s="137">
        <v>76</v>
      </c>
      <c r="B89" s="138">
        <v>19</v>
      </c>
      <c r="D89" s="139" t="s">
        <v>103</v>
      </c>
      <c r="E89" s="140" t="s">
        <v>364</v>
      </c>
      <c r="F89" s="141">
        <v>0.02736111111111111</v>
      </c>
      <c r="G89" s="142">
        <f t="shared" si="4"/>
        <v>0.004560185185185185</v>
      </c>
      <c r="H89" s="143">
        <f t="shared" si="5"/>
        <v>9.137055837563452</v>
      </c>
      <c r="I89" s="11" t="s">
        <v>267</v>
      </c>
      <c r="J89" s="11" t="s">
        <v>324</v>
      </c>
    </row>
    <row r="90" spans="1:10" s="11" customFormat="1" ht="18" customHeight="1">
      <c r="A90" s="137">
        <v>76</v>
      </c>
      <c r="B90" s="138">
        <v>20</v>
      </c>
      <c r="D90" s="139" t="s">
        <v>240</v>
      </c>
      <c r="E90" s="140" t="s">
        <v>298</v>
      </c>
      <c r="F90" s="141">
        <v>0.02736111111111111</v>
      </c>
      <c r="G90" s="142">
        <f t="shared" si="4"/>
        <v>0.004560185185185185</v>
      </c>
      <c r="H90" s="143">
        <f t="shared" si="5"/>
        <v>9.137055837563452</v>
      </c>
      <c r="I90" s="11" t="s">
        <v>267</v>
      </c>
      <c r="J90" s="11" t="s">
        <v>324</v>
      </c>
    </row>
    <row r="93" spans="4:8" ht="15">
      <c r="D93" s="133" t="s">
        <v>316</v>
      </c>
      <c r="E93" s="35"/>
      <c r="F93" s="35"/>
      <c r="G93" s="35"/>
      <c r="H93" s="35"/>
    </row>
    <row r="94" spans="2:8" s="11" customFormat="1" ht="19.5" customHeight="1">
      <c r="B94" s="134" t="s">
        <v>85</v>
      </c>
      <c r="E94" s="135"/>
      <c r="F94" s="135"/>
      <c r="G94" s="135"/>
      <c r="H94" s="135"/>
    </row>
    <row r="95" spans="4:8" ht="23.25" customHeight="1">
      <c r="D95" s="34"/>
      <c r="E95" s="34"/>
      <c r="F95" s="135" t="s">
        <v>365</v>
      </c>
      <c r="G95" s="35"/>
      <c r="H95" s="35"/>
    </row>
    <row r="96" spans="4:8" ht="15">
      <c r="D96" s="34"/>
      <c r="E96" s="34"/>
      <c r="F96" s="35"/>
      <c r="G96" s="34"/>
      <c r="H96" s="35"/>
    </row>
  </sheetData>
  <sheetProtection/>
  <mergeCells count="4">
    <mergeCell ref="A4:D4"/>
    <mergeCell ref="A11:D11"/>
    <mergeCell ref="A1:J1"/>
    <mergeCell ref="A2:J2"/>
  </mergeCells>
  <printOptions gridLines="1"/>
  <pageMargins left="0.75" right="0.75" top="1" bottom="1" header="0.5" footer="0.5"/>
  <pageSetup fitToHeight="3" fitToWidth="1" horizontalDpi="600" verticalDpi="600" orientation="portrait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J45"/>
  <sheetViews>
    <sheetView zoomScale="80" zoomScaleNormal="80" zoomScalePageLayoutView="0" workbookViewId="0" topLeftCell="A1">
      <selection activeCell="I7" sqref="I7"/>
    </sheetView>
  </sheetViews>
  <sheetFormatPr defaultColWidth="9.140625" defaultRowHeight="12.75"/>
  <cols>
    <col min="3" max="3" width="13.8515625" style="38" bestFit="1" customWidth="1"/>
    <col min="4" max="4" width="28.28125" style="16" bestFit="1" customWidth="1"/>
    <col min="5" max="5" width="3.8515625" style="0" customWidth="1"/>
    <col min="6" max="6" width="19.140625" style="0" bestFit="1" customWidth="1"/>
    <col min="7" max="7" width="11.28125" style="0" bestFit="1" customWidth="1"/>
    <col min="8" max="8" width="4.00390625" style="0" customWidth="1"/>
    <col min="9" max="9" width="13.8515625" style="0" bestFit="1" customWidth="1"/>
    <col min="10" max="10" width="18.8515625" style="0" customWidth="1"/>
  </cols>
  <sheetData>
    <row r="1" spans="1:10" ht="27">
      <c r="A1" s="311" t="s">
        <v>310</v>
      </c>
      <c r="B1" s="311"/>
      <c r="C1" s="311"/>
      <c r="D1" s="311"/>
      <c r="E1" s="311"/>
      <c r="F1" s="311"/>
      <c r="G1" s="311"/>
      <c r="H1" s="311"/>
      <c r="I1" s="311"/>
      <c r="J1" s="1"/>
    </row>
    <row r="2" spans="1:10" ht="22.5">
      <c r="A2" s="327">
        <v>40936</v>
      </c>
      <c r="B2" s="327"/>
      <c r="C2" s="327"/>
      <c r="D2" s="327"/>
      <c r="E2" s="327"/>
      <c r="F2" s="327"/>
      <c r="G2" s="327"/>
      <c r="H2" s="327"/>
      <c r="I2" s="327"/>
      <c r="J2" s="1"/>
    </row>
    <row r="3" spans="1:10" ht="14.25" customHeight="1">
      <c r="A3" s="328"/>
      <c r="B3" s="328"/>
      <c r="C3" s="328"/>
      <c r="D3" s="328"/>
      <c r="E3" s="328"/>
      <c r="F3" s="328"/>
      <c r="G3" s="328"/>
      <c r="H3" s="328"/>
      <c r="I3" s="328"/>
      <c r="J3" s="1"/>
    </row>
    <row r="4" spans="1:9" ht="19.5">
      <c r="A4" s="326" t="s">
        <v>67</v>
      </c>
      <c r="B4" s="326"/>
      <c r="C4" s="326"/>
      <c r="D4" s="326"/>
      <c r="F4" s="30" t="s">
        <v>0</v>
      </c>
      <c r="G4" s="31">
        <v>6</v>
      </c>
      <c r="H4" s="306" t="s">
        <v>1</v>
      </c>
      <c r="I4" s="306"/>
    </row>
    <row r="5" spans="1:10" ht="14.25">
      <c r="A5" s="3" t="s">
        <v>2</v>
      </c>
      <c r="B5" s="4" t="s">
        <v>3</v>
      </c>
      <c r="C5" s="5" t="s">
        <v>4</v>
      </c>
      <c r="D5" s="6" t="s">
        <v>5</v>
      </c>
      <c r="E5" s="7"/>
      <c r="F5" s="8" t="s">
        <v>6</v>
      </c>
      <c r="G5" s="17" t="s">
        <v>7</v>
      </c>
      <c r="H5" s="10"/>
      <c r="I5" s="9" t="s">
        <v>8</v>
      </c>
      <c r="J5" s="11"/>
    </row>
    <row r="6" spans="1:10" ht="18">
      <c r="A6" s="28">
        <v>3</v>
      </c>
      <c r="B6" s="12">
        <v>1</v>
      </c>
      <c r="C6" s="18" t="s">
        <v>28</v>
      </c>
      <c r="D6" s="43" t="s">
        <v>88</v>
      </c>
      <c r="E6" s="23"/>
      <c r="F6" s="26">
        <v>0.01537037037037037</v>
      </c>
      <c r="G6" s="37">
        <f>($G$4/F6)/24</f>
        <v>16.26506024096386</v>
      </c>
      <c r="H6" s="22"/>
      <c r="I6" s="33">
        <f aca="true" t="shared" si="0" ref="I6:I43">F6/$G$4</f>
        <v>0.0025617283950617282</v>
      </c>
      <c r="J6" s="32"/>
    </row>
    <row r="7" spans="1:10" ht="18" customHeight="1">
      <c r="A7" s="28">
        <v>6</v>
      </c>
      <c r="B7" s="12">
        <v>2</v>
      </c>
      <c r="C7" s="18" t="s">
        <v>23</v>
      </c>
      <c r="D7" s="43" t="s">
        <v>90</v>
      </c>
      <c r="E7" s="13"/>
      <c r="F7" s="26">
        <v>0.01579861111111111</v>
      </c>
      <c r="G7" s="37">
        <f aca="true" t="shared" si="1" ref="G7:G43">($G$4/F7)/24</f>
        <v>15.824175824175825</v>
      </c>
      <c r="H7" s="22"/>
      <c r="I7" s="33">
        <f t="shared" si="0"/>
        <v>0.0026331018518518517</v>
      </c>
      <c r="J7" s="32"/>
    </row>
    <row r="8" spans="1:10" ht="18" customHeight="1">
      <c r="A8" s="28">
        <v>9</v>
      </c>
      <c r="B8" s="12">
        <v>3</v>
      </c>
      <c r="C8" s="18" t="s">
        <v>10</v>
      </c>
      <c r="D8" s="43" t="s">
        <v>95</v>
      </c>
      <c r="E8" s="23"/>
      <c r="F8" s="26">
        <v>0.016481481481481482</v>
      </c>
      <c r="G8" s="37">
        <f t="shared" si="1"/>
        <v>15.168539325842696</v>
      </c>
      <c r="H8" s="22"/>
      <c r="I8" s="33">
        <f t="shared" si="0"/>
        <v>0.0027469135802469136</v>
      </c>
      <c r="J8" s="32"/>
    </row>
    <row r="9" spans="1:10" ht="18" customHeight="1">
      <c r="A9" s="28">
        <v>10</v>
      </c>
      <c r="B9" s="12">
        <v>4</v>
      </c>
      <c r="C9" s="18" t="s">
        <v>33</v>
      </c>
      <c r="D9" s="43" t="s">
        <v>91</v>
      </c>
      <c r="E9" s="23"/>
      <c r="F9" s="26">
        <v>0.01653935185185185</v>
      </c>
      <c r="G9" s="37">
        <f t="shared" si="1"/>
        <v>15.115465360391886</v>
      </c>
      <c r="H9" s="22"/>
      <c r="I9" s="33">
        <f t="shared" si="0"/>
        <v>0.0027565586419753085</v>
      </c>
      <c r="J9" s="32"/>
    </row>
    <row r="10" spans="1:10" ht="18" customHeight="1">
      <c r="A10" s="28">
        <v>11</v>
      </c>
      <c r="B10" s="12">
        <v>5</v>
      </c>
      <c r="C10" s="18" t="s">
        <v>10</v>
      </c>
      <c r="D10" s="43" t="s">
        <v>118</v>
      </c>
      <c r="E10" s="23"/>
      <c r="F10" s="26">
        <v>0.01681712962962963</v>
      </c>
      <c r="G10" s="37">
        <f t="shared" si="1"/>
        <v>14.865794907088782</v>
      </c>
      <c r="H10" s="22"/>
      <c r="I10" s="33">
        <f t="shared" si="0"/>
        <v>0.002802854938271605</v>
      </c>
      <c r="J10" s="12"/>
    </row>
    <row r="11" spans="1:10" ht="18" customHeight="1">
      <c r="A11" s="28"/>
      <c r="B11" s="12"/>
      <c r="C11" s="18"/>
      <c r="D11" s="43"/>
      <c r="E11" s="23"/>
      <c r="F11" s="26"/>
      <c r="G11" s="37"/>
      <c r="H11" s="22"/>
      <c r="I11" s="33"/>
      <c r="J11" s="12"/>
    </row>
    <row r="12" spans="1:10" ht="18" customHeight="1">
      <c r="A12" s="29">
        <v>14</v>
      </c>
      <c r="B12" s="12">
        <v>6</v>
      </c>
      <c r="C12" s="18" t="s">
        <v>197</v>
      </c>
      <c r="D12" s="43" t="s">
        <v>94</v>
      </c>
      <c r="E12" s="23"/>
      <c r="F12" s="26">
        <v>0.01693287037037037</v>
      </c>
      <c r="G12" s="37">
        <f t="shared" si="1"/>
        <v>14.764183185235817</v>
      </c>
      <c r="H12" s="22"/>
      <c r="I12" s="33">
        <f t="shared" si="0"/>
        <v>0.002822145061728395</v>
      </c>
      <c r="J12" s="12"/>
    </row>
    <row r="13" spans="1:10" ht="18" customHeight="1">
      <c r="A13" s="29">
        <v>21</v>
      </c>
      <c r="B13" s="12">
        <v>7</v>
      </c>
      <c r="C13" s="18" t="s">
        <v>17</v>
      </c>
      <c r="D13" s="43" t="s">
        <v>100</v>
      </c>
      <c r="E13" s="23"/>
      <c r="F13" s="26">
        <v>0.017685185185185182</v>
      </c>
      <c r="G13" s="37">
        <f t="shared" si="1"/>
        <v>14.136125654450263</v>
      </c>
      <c r="H13" s="22"/>
      <c r="I13" s="33">
        <f t="shared" si="0"/>
        <v>0.0029475308641975302</v>
      </c>
      <c r="J13" s="12"/>
    </row>
    <row r="14" spans="1:10" ht="18" customHeight="1">
      <c r="A14" s="28">
        <v>22</v>
      </c>
      <c r="B14" s="12">
        <v>8</v>
      </c>
      <c r="C14" s="18" t="s">
        <v>15</v>
      </c>
      <c r="D14" s="43" t="s">
        <v>99</v>
      </c>
      <c r="E14" s="23"/>
      <c r="F14" s="26">
        <v>0.017685185185185182</v>
      </c>
      <c r="G14" s="37">
        <f t="shared" si="1"/>
        <v>14.136125654450263</v>
      </c>
      <c r="H14" s="22"/>
      <c r="I14" s="33">
        <f t="shared" si="0"/>
        <v>0.0029475308641975302</v>
      </c>
      <c r="J14" s="12"/>
    </row>
    <row r="15" spans="1:10" ht="18" customHeight="1">
      <c r="A15" s="28">
        <v>23</v>
      </c>
      <c r="B15" s="12">
        <v>9</v>
      </c>
      <c r="C15" s="18" t="s">
        <v>10</v>
      </c>
      <c r="D15" s="43" t="s">
        <v>93</v>
      </c>
      <c r="E15" s="23"/>
      <c r="F15" s="26">
        <v>0.017847222222222223</v>
      </c>
      <c r="G15" s="37">
        <f t="shared" si="1"/>
        <v>14.007782101167315</v>
      </c>
      <c r="H15" s="22"/>
      <c r="I15" s="33">
        <f t="shared" si="0"/>
        <v>0.0029745370370370373</v>
      </c>
      <c r="J15" s="12"/>
    </row>
    <row r="16" spans="1:10" ht="18" customHeight="1">
      <c r="A16" s="28">
        <v>28</v>
      </c>
      <c r="B16" s="12">
        <v>10</v>
      </c>
      <c r="C16" s="18" t="s">
        <v>178</v>
      </c>
      <c r="D16" s="43" t="s">
        <v>134</v>
      </c>
      <c r="E16" s="23"/>
      <c r="F16" s="26">
        <v>0.0184375</v>
      </c>
      <c r="G16" s="37">
        <f t="shared" si="1"/>
        <v>13.559322033898306</v>
      </c>
      <c r="H16" s="22"/>
      <c r="I16" s="33">
        <f t="shared" si="0"/>
        <v>0.0030729166666666665</v>
      </c>
      <c r="J16" s="12"/>
    </row>
    <row r="17" spans="1:10" ht="18" customHeight="1">
      <c r="A17" s="28"/>
      <c r="B17" s="12"/>
      <c r="C17" s="18"/>
      <c r="D17" s="43"/>
      <c r="E17" s="23"/>
      <c r="F17" s="26"/>
      <c r="G17" s="37"/>
      <c r="H17" s="22"/>
      <c r="I17" s="33"/>
      <c r="J17" s="12"/>
    </row>
    <row r="18" spans="1:10" ht="18" customHeight="1">
      <c r="A18" s="28">
        <v>30</v>
      </c>
      <c r="B18" s="12">
        <v>11</v>
      </c>
      <c r="C18" s="18" t="s">
        <v>303</v>
      </c>
      <c r="D18" s="43" t="s">
        <v>304</v>
      </c>
      <c r="E18" s="23"/>
      <c r="F18" s="26">
        <v>0.01866898148148148</v>
      </c>
      <c r="G18" s="37">
        <f t="shared" si="1"/>
        <v>13.391196528208306</v>
      </c>
      <c r="H18" s="22"/>
      <c r="I18" s="33">
        <f t="shared" si="0"/>
        <v>0.0031114969135802467</v>
      </c>
      <c r="J18" s="12"/>
    </row>
    <row r="19" spans="1:10" ht="18" customHeight="1">
      <c r="A19" s="28">
        <v>33</v>
      </c>
      <c r="B19" s="12">
        <v>12</v>
      </c>
      <c r="C19" s="18" t="s">
        <v>211</v>
      </c>
      <c r="D19" s="43" t="s">
        <v>308</v>
      </c>
      <c r="E19" s="23"/>
      <c r="F19" s="26">
        <v>0.01920138888888889</v>
      </c>
      <c r="G19" s="37">
        <f t="shared" si="1"/>
        <v>13.019891500904158</v>
      </c>
      <c r="H19" s="22"/>
      <c r="I19" s="33">
        <f t="shared" si="0"/>
        <v>0.0032002314814814814</v>
      </c>
      <c r="J19" s="12"/>
    </row>
    <row r="20" spans="1:10" ht="18" customHeight="1">
      <c r="A20" s="29">
        <v>34</v>
      </c>
      <c r="B20" s="12">
        <v>13</v>
      </c>
      <c r="C20" s="18" t="s">
        <v>29</v>
      </c>
      <c r="D20" s="43" t="s">
        <v>102</v>
      </c>
      <c r="E20" s="23"/>
      <c r="F20" s="26">
        <v>0.019386574074074073</v>
      </c>
      <c r="G20" s="37">
        <f t="shared" si="1"/>
        <v>12.895522388059701</v>
      </c>
      <c r="H20" s="22"/>
      <c r="I20" s="33">
        <f>F20/$G$4</f>
        <v>0.0032310956790123457</v>
      </c>
      <c r="J20" s="12"/>
    </row>
    <row r="21" spans="1:10" ht="18" customHeight="1">
      <c r="A21" s="29">
        <v>35</v>
      </c>
      <c r="B21" s="12">
        <v>14</v>
      </c>
      <c r="C21" s="18" t="s">
        <v>162</v>
      </c>
      <c r="D21" s="43" t="s">
        <v>163</v>
      </c>
      <c r="E21" s="23"/>
      <c r="F21" s="26">
        <v>0.01943287037037037</v>
      </c>
      <c r="G21" s="37">
        <f t="shared" si="1"/>
        <v>12.864800476474093</v>
      </c>
      <c r="H21" s="22"/>
      <c r="I21" s="33">
        <f t="shared" si="0"/>
        <v>0.003238811728395062</v>
      </c>
      <c r="J21" s="12"/>
    </row>
    <row r="22" spans="1:10" ht="18" customHeight="1">
      <c r="A22" s="29">
        <v>36</v>
      </c>
      <c r="B22" s="12">
        <v>15</v>
      </c>
      <c r="C22" s="18" t="s">
        <v>107</v>
      </c>
      <c r="D22" s="43" t="s">
        <v>105</v>
      </c>
      <c r="E22" s="23"/>
      <c r="F22" s="26">
        <v>0.019699074074074074</v>
      </c>
      <c r="G22" s="37">
        <f t="shared" si="1"/>
        <v>12.690951821386605</v>
      </c>
      <c r="H22" s="22"/>
      <c r="I22" s="33">
        <f t="shared" si="0"/>
        <v>0.003283179012345679</v>
      </c>
      <c r="J22" s="12"/>
    </row>
    <row r="23" spans="1:10" ht="18" customHeight="1">
      <c r="A23" s="29"/>
      <c r="B23" s="12"/>
      <c r="C23" s="18"/>
      <c r="D23" s="43"/>
      <c r="E23" s="23"/>
      <c r="F23" s="26"/>
      <c r="G23" s="37"/>
      <c r="H23" s="22"/>
      <c r="I23" s="33"/>
      <c r="J23" s="12"/>
    </row>
    <row r="24" spans="1:10" ht="18" customHeight="1">
      <c r="A24" s="29">
        <v>37</v>
      </c>
      <c r="B24" s="12">
        <v>16</v>
      </c>
      <c r="C24" s="18" t="s">
        <v>179</v>
      </c>
      <c r="D24" s="43" t="s">
        <v>180</v>
      </c>
      <c r="E24" s="23"/>
      <c r="F24" s="26">
        <v>0.01994212962962963</v>
      </c>
      <c r="G24" s="37">
        <f t="shared" si="1"/>
        <v>12.53627394080093</v>
      </c>
      <c r="H24" s="22"/>
      <c r="I24" s="33">
        <f t="shared" si="0"/>
        <v>0.003323688271604938</v>
      </c>
      <c r="J24" s="12"/>
    </row>
    <row r="25" spans="1:10" ht="18" customHeight="1">
      <c r="A25" s="29">
        <v>38</v>
      </c>
      <c r="B25" s="12">
        <v>17</v>
      </c>
      <c r="C25" s="18" t="s">
        <v>35</v>
      </c>
      <c r="D25" s="43" t="s">
        <v>160</v>
      </c>
      <c r="E25" s="23"/>
      <c r="F25" s="26">
        <v>0.01994212962962963</v>
      </c>
      <c r="G25" s="37">
        <f t="shared" si="1"/>
        <v>12.53627394080093</v>
      </c>
      <c r="H25" s="22"/>
      <c r="I25" s="33">
        <f t="shared" si="0"/>
        <v>0.003323688271604938</v>
      </c>
      <c r="J25" s="32"/>
    </row>
    <row r="26" spans="1:10" ht="18" customHeight="1">
      <c r="A26" s="29">
        <v>39</v>
      </c>
      <c r="B26" s="12">
        <v>18</v>
      </c>
      <c r="C26" s="18" t="s">
        <v>133</v>
      </c>
      <c r="D26" s="43" t="s">
        <v>134</v>
      </c>
      <c r="E26" s="23"/>
      <c r="F26" s="26">
        <v>0.02017361111111111</v>
      </c>
      <c r="G26" s="37">
        <f t="shared" si="1"/>
        <v>12.392426850258175</v>
      </c>
      <c r="H26" s="22"/>
      <c r="I26" s="33">
        <f t="shared" si="0"/>
        <v>0.0033622685185185183</v>
      </c>
      <c r="J26" s="12"/>
    </row>
    <row r="27" spans="1:10" ht="18" customHeight="1">
      <c r="A27" s="29">
        <v>40</v>
      </c>
      <c r="B27" s="12">
        <v>19</v>
      </c>
      <c r="C27" s="18" t="s">
        <v>9</v>
      </c>
      <c r="D27" s="43" t="s">
        <v>106</v>
      </c>
      <c r="E27" s="23"/>
      <c r="F27" s="26">
        <v>0.02017361111111111</v>
      </c>
      <c r="G27" s="37">
        <f t="shared" si="1"/>
        <v>12.392426850258175</v>
      </c>
      <c r="H27" s="22"/>
      <c r="I27" s="33">
        <f>F27/$G$4</f>
        <v>0.0033622685185185183</v>
      </c>
      <c r="J27" s="12"/>
    </row>
    <row r="28" spans="1:10" ht="18" customHeight="1">
      <c r="A28" s="29">
        <v>42</v>
      </c>
      <c r="B28" s="12">
        <v>20</v>
      </c>
      <c r="C28" s="18" t="s">
        <v>39</v>
      </c>
      <c r="D28" s="43" t="s">
        <v>247</v>
      </c>
      <c r="E28" s="23"/>
      <c r="F28" s="26">
        <v>0.020601851851851854</v>
      </c>
      <c r="G28" s="37">
        <f t="shared" si="1"/>
        <v>12.134831460674157</v>
      </c>
      <c r="H28" s="22"/>
      <c r="I28" s="33">
        <f t="shared" si="0"/>
        <v>0.0034336419753086423</v>
      </c>
      <c r="J28" s="12"/>
    </row>
    <row r="29" spans="1:10" ht="18" customHeight="1">
      <c r="A29" s="29"/>
      <c r="B29" s="12"/>
      <c r="C29" s="18"/>
      <c r="D29" s="43"/>
      <c r="E29" s="23"/>
      <c r="F29" s="26"/>
      <c r="G29" s="37"/>
      <c r="H29" s="22"/>
      <c r="I29" s="33"/>
      <c r="J29" s="12"/>
    </row>
    <row r="30" spans="1:10" ht="18" customHeight="1">
      <c r="A30" s="29">
        <v>43</v>
      </c>
      <c r="B30" s="12">
        <v>21</v>
      </c>
      <c r="C30" s="18" t="s">
        <v>231</v>
      </c>
      <c r="D30" s="43" t="s">
        <v>232</v>
      </c>
      <c r="E30" s="23"/>
      <c r="F30" s="26">
        <v>0.020625</v>
      </c>
      <c r="G30" s="37">
        <f t="shared" si="1"/>
        <v>12.12121212121212</v>
      </c>
      <c r="H30" s="22"/>
      <c r="I30" s="33">
        <f t="shared" si="0"/>
        <v>0.0034375</v>
      </c>
      <c r="J30" s="12"/>
    </row>
    <row r="31" spans="1:10" ht="18" customHeight="1">
      <c r="A31" s="29">
        <v>46</v>
      </c>
      <c r="B31" s="12">
        <v>22</v>
      </c>
      <c r="C31" s="18" t="s">
        <v>52</v>
      </c>
      <c r="D31" s="43" t="s">
        <v>154</v>
      </c>
      <c r="E31" s="23"/>
      <c r="F31" s="26">
        <v>0.02130787037037037</v>
      </c>
      <c r="G31" s="37">
        <f t="shared" si="1"/>
        <v>11.732753938077133</v>
      </c>
      <c r="H31" s="22"/>
      <c r="I31" s="33">
        <f t="shared" si="0"/>
        <v>0.0035513117283950614</v>
      </c>
      <c r="J31" s="12"/>
    </row>
    <row r="32" spans="1:10" ht="18" customHeight="1">
      <c r="A32" s="29">
        <v>48</v>
      </c>
      <c r="B32" s="12">
        <v>23</v>
      </c>
      <c r="C32" s="18" t="s">
        <v>31</v>
      </c>
      <c r="D32" s="43" t="s">
        <v>158</v>
      </c>
      <c r="E32" s="23"/>
      <c r="F32" s="26">
        <v>0.02144675925925926</v>
      </c>
      <c r="G32" s="37">
        <f t="shared" si="1"/>
        <v>11.656772800863465</v>
      </c>
      <c r="H32" s="22"/>
      <c r="I32" s="33">
        <f t="shared" si="0"/>
        <v>0.00357445987654321</v>
      </c>
      <c r="J32" s="12"/>
    </row>
    <row r="33" spans="1:10" ht="18" customHeight="1">
      <c r="A33" s="29">
        <v>53</v>
      </c>
      <c r="B33" s="12">
        <v>24</v>
      </c>
      <c r="C33" s="18" t="s">
        <v>63</v>
      </c>
      <c r="D33" s="43" t="s">
        <v>115</v>
      </c>
      <c r="E33" s="23"/>
      <c r="F33" s="26">
        <v>0.022037037037037036</v>
      </c>
      <c r="G33" s="37">
        <f t="shared" si="1"/>
        <v>11.344537815126051</v>
      </c>
      <c r="H33" s="22"/>
      <c r="I33" s="33">
        <f t="shared" si="0"/>
        <v>0.003672839506172839</v>
      </c>
      <c r="J33" s="12"/>
    </row>
    <row r="34" spans="1:10" ht="18" customHeight="1">
      <c r="A34" s="29">
        <v>55</v>
      </c>
      <c r="B34" s="12">
        <v>25</v>
      </c>
      <c r="C34" s="18" t="s">
        <v>286</v>
      </c>
      <c r="D34" s="43" t="s">
        <v>302</v>
      </c>
      <c r="E34" s="23"/>
      <c r="F34" s="26">
        <v>0.022199074074074076</v>
      </c>
      <c r="G34" s="37">
        <f t="shared" si="1"/>
        <v>11.261730969760166</v>
      </c>
      <c r="H34" s="22"/>
      <c r="I34" s="33">
        <f t="shared" si="0"/>
        <v>0.003699845679012346</v>
      </c>
      <c r="J34" s="12"/>
    </row>
    <row r="35" spans="1:10" ht="18" customHeight="1">
      <c r="A35" s="29"/>
      <c r="B35" s="12"/>
      <c r="C35" s="18"/>
      <c r="D35" s="43"/>
      <c r="E35" s="23"/>
      <c r="F35" s="26"/>
      <c r="G35" s="37"/>
      <c r="H35" s="22"/>
      <c r="I35" s="33"/>
      <c r="J35" s="12"/>
    </row>
    <row r="36" spans="1:10" ht="18" customHeight="1">
      <c r="A36" s="29">
        <v>56</v>
      </c>
      <c r="B36" s="12">
        <v>26</v>
      </c>
      <c r="C36" s="18" t="s">
        <v>189</v>
      </c>
      <c r="D36" s="43" t="s">
        <v>184</v>
      </c>
      <c r="E36" s="23"/>
      <c r="F36" s="26">
        <v>0.02224537037037037</v>
      </c>
      <c r="G36" s="37">
        <f t="shared" si="1"/>
        <v>11.238293444328825</v>
      </c>
      <c r="H36" s="22"/>
      <c r="I36" s="33">
        <f t="shared" si="0"/>
        <v>0.0037075617283950616</v>
      </c>
      <c r="J36" s="12"/>
    </row>
    <row r="37" spans="1:10" ht="18">
      <c r="A37" s="29">
        <v>60</v>
      </c>
      <c r="B37" s="12">
        <v>27</v>
      </c>
      <c r="C37" s="18" t="s">
        <v>15</v>
      </c>
      <c r="D37" s="43" t="s">
        <v>112</v>
      </c>
      <c r="E37" s="23"/>
      <c r="F37" s="26">
        <v>0.022523148148148143</v>
      </c>
      <c r="G37" s="37">
        <f t="shared" si="1"/>
        <v>11.099691675231247</v>
      </c>
      <c r="H37" s="22"/>
      <c r="I37" s="33">
        <f t="shared" si="0"/>
        <v>0.003753858024691357</v>
      </c>
      <c r="J37" s="12"/>
    </row>
    <row r="38" spans="1:10" ht="18">
      <c r="A38" s="29">
        <v>61</v>
      </c>
      <c r="B38" s="12">
        <v>28</v>
      </c>
      <c r="C38" s="18" t="s">
        <v>236</v>
      </c>
      <c r="D38" s="43" t="s">
        <v>237</v>
      </c>
      <c r="E38" s="23"/>
      <c r="F38" s="26">
        <v>0.02269675925925926</v>
      </c>
      <c r="G38" s="37">
        <f t="shared" si="1"/>
        <v>11.01478837327894</v>
      </c>
      <c r="H38" s="22"/>
      <c r="I38" s="33">
        <f t="shared" si="0"/>
        <v>0.0037827932098765432</v>
      </c>
      <c r="J38" s="12"/>
    </row>
    <row r="39" spans="1:10" ht="18">
      <c r="A39" s="29">
        <v>66</v>
      </c>
      <c r="B39" s="12">
        <v>29</v>
      </c>
      <c r="C39" s="18" t="s">
        <v>141</v>
      </c>
      <c r="D39" s="43" t="s">
        <v>142</v>
      </c>
      <c r="E39" s="23"/>
      <c r="F39" s="26">
        <v>0.023171296296296297</v>
      </c>
      <c r="G39" s="37">
        <f t="shared" si="1"/>
        <v>10.78921078921079</v>
      </c>
      <c r="H39" s="22"/>
      <c r="I39" s="33">
        <f t="shared" si="0"/>
        <v>0.003861882716049383</v>
      </c>
      <c r="J39" s="12"/>
    </row>
    <row r="40" spans="1:10" ht="18">
      <c r="A40" s="29">
        <v>71</v>
      </c>
      <c r="B40" s="12">
        <v>30</v>
      </c>
      <c r="C40" s="18" t="s">
        <v>144</v>
      </c>
      <c r="D40" s="43" t="s">
        <v>145</v>
      </c>
      <c r="E40" s="23"/>
      <c r="F40" s="26">
        <v>0.02390046296296296</v>
      </c>
      <c r="G40" s="37">
        <f t="shared" si="1"/>
        <v>10.460048426150122</v>
      </c>
      <c r="H40" s="22"/>
      <c r="I40" s="33">
        <f t="shared" si="0"/>
        <v>0.00398341049382716</v>
      </c>
      <c r="J40" s="12"/>
    </row>
    <row r="41" spans="1:10" ht="18">
      <c r="A41" s="29"/>
      <c r="B41" s="12"/>
      <c r="C41" s="18"/>
      <c r="D41" s="43"/>
      <c r="E41" s="23"/>
      <c r="F41" s="26"/>
      <c r="G41" s="37"/>
      <c r="H41" s="22"/>
      <c r="I41" s="33"/>
      <c r="J41" s="12"/>
    </row>
    <row r="42" spans="1:10" ht="18">
      <c r="A42" s="29">
        <v>73</v>
      </c>
      <c r="B42" s="12">
        <v>31</v>
      </c>
      <c r="C42" s="18" t="s">
        <v>42</v>
      </c>
      <c r="D42" s="43" t="s">
        <v>108</v>
      </c>
      <c r="E42" s="23"/>
      <c r="F42" s="26">
        <v>0.02449074074074074</v>
      </c>
      <c r="G42" s="37">
        <f t="shared" si="1"/>
        <v>10.207939508506616</v>
      </c>
      <c r="H42" s="22"/>
      <c r="I42" s="33">
        <f t="shared" si="0"/>
        <v>0.00408179012345679</v>
      </c>
      <c r="J42" s="12"/>
    </row>
    <row r="43" spans="1:10" ht="18">
      <c r="A43" s="29">
        <v>74</v>
      </c>
      <c r="B43" s="12">
        <v>32</v>
      </c>
      <c r="C43" s="18" t="s">
        <v>238</v>
      </c>
      <c r="D43" s="43" t="s">
        <v>299</v>
      </c>
      <c r="E43" s="23"/>
      <c r="F43" s="26">
        <v>0.025949074074074072</v>
      </c>
      <c r="G43" s="37">
        <f t="shared" si="1"/>
        <v>9.634255129348796</v>
      </c>
      <c r="H43" s="22"/>
      <c r="I43" s="33">
        <f t="shared" si="0"/>
        <v>0.004324845679012345</v>
      </c>
      <c r="J43" s="12"/>
    </row>
    <row r="44" spans="1:9" ht="19.5">
      <c r="A44" s="23"/>
      <c r="B44" s="14"/>
      <c r="C44" s="18"/>
      <c r="D44" s="42"/>
      <c r="E44" s="13"/>
      <c r="F44" s="19"/>
      <c r="G44" s="20"/>
      <c r="H44" s="25"/>
      <c r="I44" s="21"/>
    </row>
    <row r="45" spans="1:9" ht="15">
      <c r="A45" s="23"/>
      <c r="B45" s="27" t="s">
        <v>309</v>
      </c>
      <c r="C45" s="14"/>
      <c r="D45" s="15"/>
      <c r="F45" s="24"/>
      <c r="G45" s="16"/>
      <c r="I45" s="2"/>
    </row>
  </sheetData>
  <sheetProtection/>
  <mergeCells count="5">
    <mergeCell ref="A4:D4"/>
    <mergeCell ref="A1:I1"/>
    <mergeCell ref="A2:I2"/>
    <mergeCell ref="A3:I3"/>
    <mergeCell ref="H4:I4"/>
  </mergeCells>
  <conditionalFormatting sqref="A6:A11 A14:A19">
    <cfRule type="expression" priority="1" dxfId="0" stopIfTrue="1">
      <formula>ISBLANK(B6)</formula>
    </cfRule>
  </conditionalFormatting>
  <printOptions gridLines="1"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J85"/>
  <sheetViews>
    <sheetView zoomScale="75" zoomScaleNormal="75" zoomScalePageLayoutView="0" workbookViewId="0" topLeftCell="A1">
      <selection activeCell="G6" sqref="G6:G10"/>
    </sheetView>
  </sheetViews>
  <sheetFormatPr defaultColWidth="7.8515625" defaultRowHeight="13.5" customHeight="1"/>
  <cols>
    <col min="1" max="1" width="7.28125" style="120" bestFit="1" customWidth="1"/>
    <col min="2" max="2" width="4.57421875" style="14" customWidth="1"/>
    <col min="3" max="3" width="29.8515625" style="15" bestFit="1" customWidth="1"/>
    <col min="4" max="4" width="2.8515625" style="0" customWidth="1"/>
    <col min="5" max="5" width="19.57421875" style="16" bestFit="1" customWidth="1"/>
    <col min="6" max="6" width="19.57421875" style="16" customWidth="1"/>
    <col min="7" max="7" width="16.421875" style="16" customWidth="1"/>
    <col min="8" max="8" width="26.00390625" style="95" customWidth="1"/>
    <col min="9" max="9" width="13.28125" style="0" bestFit="1" customWidth="1"/>
    <col min="10" max="10" width="27.8515625" style="0" bestFit="1" customWidth="1"/>
    <col min="11" max="11" width="7.8515625" style="0" customWidth="1"/>
  </cols>
  <sheetData>
    <row r="1" spans="1:8" s="1" customFormat="1" ht="31.5" customHeight="1">
      <c r="A1" s="281" t="s">
        <v>643</v>
      </c>
      <c r="B1" s="282"/>
      <c r="C1" s="282"/>
      <c r="D1" s="282"/>
      <c r="E1" s="282"/>
      <c r="F1" s="282"/>
      <c r="G1" s="282"/>
      <c r="H1" s="232"/>
    </row>
    <row r="2" spans="1:8" s="1" customFormat="1" ht="27">
      <c r="A2" s="283">
        <v>41082</v>
      </c>
      <c r="B2" s="284"/>
      <c r="C2" s="284"/>
      <c r="D2" s="284"/>
      <c r="E2" s="284"/>
      <c r="F2" s="284"/>
      <c r="G2" s="284"/>
      <c r="H2" s="233"/>
    </row>
    <row r="3" spans="1:8" s="11" customFormat="1" ht="18.75" customHeight="1">
      <c r="A3" s="86" t="s">
        <v>2</v>
      </c>
      <c r="B3" s="87" t="s">
        <v>3</v>
      </c>
      <c r="C3" s="89" t="s">
        <v>5</v>
      </c>
      <c r="D3" s="90"/>
      <c r="E3" s="91" t="s">
        <v>6</v>
      </c>
      <c r="F3" s="92" t="s">
        <v>8</v>
      </c>
      <c r="G3" s="92" t="s">
        <v>7</v>
      </c>
      <c r="H3" s="234" t="s">
        <v>548</v>
      </c>
    </row>
    <row r="4" spans="1:8" s="11" customFormat="1" ht="18.75" customHeight="1">
      <c r="A4" s="86" t="s">
        <v>174</v>
      </c>
      <c r="B4" s="87"/>
      <c r="C4" s="89"/>
      <c r="D4" s="90"/>
      <c r="E4" s="91"/>
      <c r="F4" s="92"/>
      <c r="G4" s="92"/>
      <c r="H4" s="234"/>
    </row>
    <row r="5" spans="1:8" ht="18.75" customHeight="1">
      <c r="A5" s="279" t="s">
        <v>644</v>
      </c>
      <c r="B5" s="280"/>
      <c r="C5" s="280"/>
      <c r="D5" s="103"/>
      <c r="E5" s="96" t="s">
        <v>0</v>
      </c>
      <c r="F5" s="94" t="s">
        <v>1</v>
      </c>
      <c r="G5" s="97">
        <v>5</v>
      </c>
      <c r="H5" s="235"/>
    </row>
    <row r="6" spans="1:10" s="110" customFormat="1" ht="18.75" customHeight="1">
      <c r="A6" s="236">
        <v>6</v>
      </c>
      <c r="B6" s="100">
        <v>1</v>
      </c>
      <c r="C6" s="101" t="s">
        <v>645</v>
      </c>
      <c r="D6" s="103"/>
      <c r="E6" s="104">
        <v>0.012951388888888887</v>
      </c>
      <c r="F6" s="105">
        <f>E6/$G$5</f>
        <v>0.0025902777777777773</v>
      </c>
      <c r="G6" s="106">
        <f>($G$5/E6)/24</f>
        <v>16.085790884718502</v>
      </c>
      <c r="H6" s="237" t="s">
        <v>646</v>
      </c>
      <c r="I6" s="111"/>
      <c r="J6" s="111"/>
    </row>
    <row r="7" spans="1:10" s="110" customFormat="1" ht="18.75" customHeight="1">
      <c r="A7" s="236">
        <v>18</v>
      </c>
      <c r="B7" s="100">
        <v>2</v>
      </c>
      <c r="C7" s="101" t="s">
        <v>647</v>
      </c>
      <c r="D7" s="103"/>
      <c r="E7" s="104">
        <v>0.016145833333333335</v>
      </c>
      <c r="F7" s="105">
        <f>E7/$G$5</f>
        <v>0.003229166666666667</v>
      </c>
      <c r="G7" s="106">
        <f>($G$5/E7)/24</f>
        <v>12.90322580645161</v>
      </c>
      <c r="H7" s="238"/>
      <c r="I7" s="111"/>
      <c r="J7" s="111"/>
    </row>
    <row r="8" spans="1:10" s="110" customFormat="1" ht="18.75" customHeight="1">
      <c r="A8" s="236">
        <v>29</v>
      </c>
      <c r="B8" s="100">
        <v>3</v>
      </c>
      <c r="C8" s="101" t="s">
        <v>624</v>
      </c>
      <c r="D8" s="103"/>
      <c r="E8" s="104">
        <v>0.016689814814814817</v>
      </c>
      <c r="F8" s="105">
        <f>E8/$G$5</f>
        <v>0.0033379629629629636</v>
      </c>
      <c r="G8" s="106">
        <f>($G$5/E8)/24</f>
        <v>12.48266296809986</v>
      </c>
      <c r="H8" s="238"/>
      <c r="I8" s="111"/>
      <c r="J8" s="111"/>
    </row>
    <row r="9" spans="1:10" s="110" customFormat="1" ht="18.75" customHeight="1">
      <c r="A9" s="236">
        <v>101</v>
      </c>
      <c r="B9" s="100">
        <v>4</v>
      </c>
      <c r="C9" s="101" t="s">
        <v>648</v>
      </c>
      <c r="D9" s="103"/>
      <c r="E9" s="104">
        <v>0.02025462962962963</v>
      </c>
      <c r="F9" s="105">
        <f>E9/$G$5</f>
        <v>0.004050925925925926</v>
      </c>
      <c r="G9" s="106">
        <f>($G$5/E9)/24</f>
        <v>10.285714285714286</v>
      </c>
      <c r="H9" s="238"/>
      <c r="I9" s="111"/>
      <c r="J9" s="111"/>
    </row>
    <row r="10" spans="1:10" s="110" customFormat="1" ht="18.75" customHeight="1">
      <c r="A10" s="236">
        <v>113</v>
      </c>
      <c r="B10" s="100">
        <v>5</v>
      </c>
      <c r="C10" s="101" t="s">
        <v>649</v>
      </c>
      <c r="D10" s="103"/>
      <c r="E10" s="104">
        <v>0.02085648148148148</v>
      </c>
      <c r="F10" s="105">
        <f>E10/$G$5</f>
        <v>0.004171296296296296</v>
      </c>
      <c r="G10" s="106">
        <f>($G$5/E10)/24</f>
        <v>9.988901220865705</v>
      </c>
      <c r="H10" s="237"/>
      <c r="I10" s="111"/>
      <c r="J10" s="111"/>
    </row>
    <row r="11" spans="1:10" s="110" customFormat="1" ht="18.75" customHeight="1">
      <c r="A11" s="240" t="s">
        <v>655</v>
      </c>
      <c r="B11" s="231"/>
      <c r="C11" s="105"/>
      <c r="D11" s="103"/>
      <c r="E11" s="104"/>
      <c r="F11" s="105"/>
      <c r="G11" s="106"/>
      <c r="H11" s="239"/>
      <c r="I11" s="111"/>
      <c r="J11" s="111"/>
    </row>
    <row r="12" spans="1:10" s="110" customFormat="1" ht="18.75" customHeight="1">
      <c r="A12" s="240"/>
      <c r="B12" s="231"/>
      <c r="C12" s="105"/>
      <c r="D12" s="103"/>
      <c r="E12" s="104"/>
      <c r="F12" s="105"/>
      <c r="G12" s="106"/>
      <c r="H12" s="239"/>
      <c r="I12" s="111"/>
      <c r="J12" s="111"/>
    </row>
    <row r="13" spans="1:8" ht="18.75" customHeight="1">
      <c r="A13" s="279" t="s">
        <v>650</v>
      </c>
      <c r="B13" s="280"/>
      <c r="C13" s="280"/>
      <c r="D13" s="103"/>
      <c r="E13" s="96" t="s">
        <v>0</v>
      </c>
      <c r="F13" s="94" t="s">
        <v>1</v>
      </c>
      <c r="G13" s="97">
        <v>5</v>
      </c>
      <c r="H13" s="235"/>
    </row>
    <row r="14" spans="1:10" s="110" customFormat="1" ht="18.75" customHeight="1">
      <c r="A14" s="236">
        <v>8</v>
      </c>
      <c r="B14" s="100">
        <v>1</v>
      </c>
      <c r="C14" s="101" t="s">
        <v>597</v>
      </c>
      <c r="D14" s="103"/>
      <c r="E14" s="104">
        <v>0.011828703703703704</v>
      </c>
      <c r="F14" s="105">
        <f>E14/$G$5</f>
        <v>0.0023657407407407407</v>
      </c>
      <c r="G14" s="106">
        <f>($G$5/E14)/24</f>
        <v>17.61252446183953</v>
      </c>
      <c r="H14" s="237"/>
      <c r="I14" s="111"/>
      <c r="J14" s="111"/>
    </row>
    <row r="15" spans="1:10" s="110" customFormat="1" ht="18.75" customHeight="1">
      <c r="A15" s="236">
        <v>113</v>
      </c>
      <c r="B15" s="100">
        <v>2</v>
      </c>
      <c r="C15" s="101" t="s">
        <v>610</v>
      </c>
      <c r="D15" s="103"/>
      <c r="E15" s="104">
        <v>0.014930555555555556</v>
      </c>
      <c r="F15" s="105">
        <f>E15/$G$5</f>
        <v>0.0029861111111111113</v>
      </c>
      <c r="G15" s="106">
        <f>($G$5/E15)/24</f>
        <v>13.953488372093021</v>
      </c>
      <c r="H15" s="238"/>
      <c r="I15" s="111"/>
      <c r="J15" s="111"/>
    </row>
    <row r="16" spans="1:10" s="110" customFormat="1" ht="18.75" customHeight="1">
      <c r="A16" s="236">
        <v>115</v>
      </c>
      <c r="B16" s="100">
        <v>3</v>
      </c>
      <c r="C16" s="101" t="s">
        <v>624</v>
      </c>
      <c r="D16" s="103"/>
      <c r="E16" s="104">
        <v>0.014976851851851852</v>
      </c>
      <c r="F16" s="105">
        <f>E16/$G$5</f>
        <v>0.0029953703703703705</v>
      </c>
      <c r="G16" s="106">
        <f>($G$5/E16)/24</f>
        <v>13.910355486862441</v>
      </c>
      <c r="H16" s="238"/>
      <c r="I16" s="111"/>
      <c r="J16" s="111"/>
    </row>
    <row r="17" spans="1:10" s="110" customFormat="1" ht="18.75" customHeight="1">
      <c r="A17" s="236">
        <v>286</v>
      </c>
      <c r="B17" s="100">
        <v>4</v>
      </c>
      <c r="C17" s="101" t="s">
        <v>651</v>
      </c>
      <c r="D17" s="103"/>
      <c r="E17" s="104">
        <v>0.018877314814814816</v>
      </c>
      <c r="F17" s="105">
        <f>E17/$G$5</f>
        <v>0.003775462962962963</v>
      </c>
      <c r="G17" s="106">
        <f>($G$5/E17)/24</f>
        <v>11.036174126302882</v>
      </c>
      <c r="H17" s="238"/>
      <c r="I17" s="111"/>
      <c r="J17" s="111"/>
    </row>
    <row r="18" spans="1:10" s="110" customFormat="1" ht="18.75" customHeight="1">
      <c r="A18" s="236">
        <v>296</v>
      </c>
      <c r="B18" s="100">
        <v>5</v>
      </c>
      <c r="C18" s="101" t="s">
        <v>652</v>
      </c>
      <c r="D18" s="103"/>
      <c r="E18" s="104">
        <v>0.0190625</v>
      </c>
      <c r="F18" s="105">
        <f>E18/$G$5</f>
        <v>0.0038125</v>
      </c>
      <c r="G18" s="106">
        <f>($G$5/E18)/24</f>
        <v>10.92896174863388</v>
      </c>
      <c r="H18" s="237"/>
      <c r="I18" s="111"/>
      <c r="J18" s="111"/>
    </row>
    <row r="19" spans="1:10" s="110" customFormat="1" ht="18.75" customHeight="1">
      <c r="A19" s="240" t="s">
        <v>654</v>
      </c>
      <c r="B19" s="231"/>
      <c r="C19" s="105"/>
      <c r="D19" s="103"/>
      <c r="E19" s="104"/>
      <c r="F19" s="105"/>
      <c r="G19" s="106"/>
      <c r="H19" s="239"/>
      <c r="I19" s="111"/>
      <c r="J19" s="111"/>
    </row>
    <row r="20" spans="1:10" s="110" customFormat="1" ht="18.75" customHeight="1">
      <c r="A20" s="240"/>
      <c r="B20" s="231"/>
      <c r="C20" s="105"/>
      <c r="D20" s="103"/>
      <c r="E20" s="104"/>
      <c r="F20" s="105"/>
      <c r="G20" s="106"/>
      <c r="H20" s="239"/>
      <c r="I20" s="111"/>
      <c r="J20" s="111"/>
    </row>
    <row r="21" spans="1:10" s="110" customFormat="1" ht="18.75" customHeight="1">
      <c r="A21" s="240"/>
      <c r="B21" s="231"/>
      <c r="C21" s="105"/>
      <c r="D21" s="103"/>
      <c r="E21" s="104"/>
      <c r="F21" s="105"/>
      <c r="G21" s="106"/>
      <c r="H21" s="239"/>
      <c r="I21" s="111"/>
      <c r="J21" s="111"/>
    </row>
    <row r="22" spans="1:10" s="110" customFormat="1" ht="18.75" customHeight="1">
      <c r="A22" s="279" t="s">
        <v>173</v>
      </c>
      <c r="B22" s="280"/>
      <c r="C22" s="280"/>
      <c r="D22" s="103"/>
      <c r="E22" s="96" t="s">
        <v>0</v>
      </c>
      <c r="F22" s="97" t="s">
        <v>1</v>
      </c>
      <c r="G22" s="97">
        <v>10</v>
      </c>
      <c r="H22" s="239"/>
      <c r="I22" s="111"/>
      <c r="J22" s="111"/>
    </row>
    <row r="23" spans="1:10" s="110" customFormat="1" ht="18.75" customHeight="1">
      <c r="A23" s="236">
        <v>4</v>
      </c>
      <c r="B23" s="100">
        <v>30</v>
      </c>
      <c r="C23" s="101" t="s">
        <v>595</v>
      </c>
      <c r="D23" s="103"/>
      <c r="E23" s="104">
        <v>0.028993055555555553</v>
      </c>
      <c r="F23" s="105">
        <f>E23/$G$22</f>
        <v>0.002899305555555555</v>
      </c>
      <c r="G23" s="106">
        <f>($G$22/E23)/24</f>
        <v>14.371257485029941</v>
      </c>
      <c r="H23" s="237" t="s">
        <v>653</v>
      </c>
      <c r="I23" s="111"/>
      <c r="J23" s="111"/>
    </row>
    <row r="24" spans="1:10" s="110" customFormat="1" ht="18.75" customHeight="1">
      <c r="A24" s="236">
        <v>13</v>
      </c>
      <c r="B24" s="100">
        <v>31</v>
      </c>
      <c r="C24" s="101" t="s">
        <v>599</v>
      </c>
      <c r="D24" s="103"/>
      <c r="E24" s="104">
        <v>0.03211805555555556</v>
      </c>
      <c r="F24" s="105">
        <f>E24/$G$22</f>
        <v>0.003211805555555556</v>
      </c>
      <c r="G24" s="106">
        <f>($G$22/E24)/24</f>
        <v>12.97297297297297</v>
      </c>
      <c r="H24" s="238"/>
      <c r="I24" s="111"/>
      <c r="J24" s="111"/>
    </row>
    <row r="25" spans="1:10" s="110" customFormat="1" ht="18.75" customHeight="1" thickBot="1">
      <c r="A25" s="277" t="s">
        <v>656</v>
      </c>
      <c r="B25" s="278"/>
      <c r="C25" s="278"/>
      <c r="D25" s="241"/>
      <c r="E25" s="242"/>
      <c r="F25" s="243"/>
      <c r="G25" s="245"/>
      <c r="H25" s="244"/>
      <c r="I25" s="111"/>
      <c r="J25" s="111"/>
    </row>
    <row r="26" spans="5:6" ht="13.5" customHeight="1">
      <c r="E26" s="24"/>
      <c r="F26" s="24"/>
    </row>
    <row r="27" spans="1:6" ht="15.75" customHeight="1">
      <c r="A27" s="120">
        <v>329</v>
      </c>
      <c r="C27" s="246" t="s">
        <v>173</v>
      </c>
      <c r="E27" s="24"/>
      <c r="F27" s="24"/>
    </row>
    <row r="28" spans="1:6" ht="13.5" customHeight="1">
      <c r="A28" s="120">
        <v>380</v>
      </c>
      <c r="C28" s="246" t="s">
        <v>658</v>
      </c>
      <c r="E28" s="24"/>
      <c r="F28" s="24"/>
    </row>
    <row r="29" spans="1:6" ht="13.5" customHeight="1">
      <c r="A29" s="120">
        <v>160</v>
      </c>
      <c r="C29" s="246" t="s">
        <v>644</v>
      </c>
      <c r="E29" s="24"/>
      <c r="F29" s="24"/>
    </row>
    <row r="30" spans="1:6" ht="13.5" customHeight="1">
      <c r="A30" s="120">
        <v>35</v>
      </c>
      <c r="C30" s="246" t="s">
        <v>659</v>
      </c>
      <c r="E30" s="24"/>
      <c r="F30" s="24"/>
    </row>
    <row r="31" spans="1:6" ht="13.5" customHeight="1">
      <c r="A31" s="120">
        <v>51</v>
      </c>
      <c r="C31" s="246" t="s">
        <v>660</v>
      </c>
      <c r="E31" s="24"/>
      <c r="F31" s="24"/>
    </row>
    <row r="32" spans="1:6" ht="13.5" customHeight="1">
      <c r="A32" s="120">
        <v>45</v>
      </c>
      <c r="C32" s="246" t="s">
        <v>661</v>
      </c>
      <c r="E32" s="24"/>
      <c r="F32" s="24"/>
    </row>
    <row r="33" spans="1:6" ht="13.5" customHeight="1">
      <c r="A33" s="120">
        <v>27</v>
      </c>
      <c r="C33" s="246" t="s">
        <v>662</v>
      </c>
      <c r="E33" s="24"/>
      <c r="F33" s="24"/>
    </row>
    <row r="34" spans="1:6" ht="13.5" customHeight="1">
      <c r="A34" s="120">
        <f>SUM(A27:A33)</f>
        <v>1027</v>
      </c>
      <c r="C34" s="14" t="s">
        <v>657</v>
      </c>
      <c r="E34" s="24"/>
      <c r="F34" s="24"/>
    </row>
    <row r="35" spans="5:6" ht="13.5" customHeight="1">
      <c r="E35" s="24"/>
      <c r="F35" s="24"/>
    </row>
    <row r="36" spans="5:6" ht="13.5" customHeight="1">
      <c r="E36" s="24"/>
      <c r="F36" s="24"/>
    </row>
    <row r="37" spans="1:10" s="16" customFormat="1" ht="13.5" customHeight="1">
      <c r="A37" s="120"/>
      <c r="B37" s="14"/>
      <c r="C37" s="15"/>
      <c r="D37"/>
      <c r="E37" s="24"/>
      <c r="F37" s="24"/>
      <c r="H37" s="95"/>
      <c r="I37"/>
      <c r="J37"/>
    </row>
    <row r="38" spans="1:10" s="16" customFormat="1" ht="13.5" customHeight="1">
      <c r="A38" s="120"/>
      <c r="B38" s="14"/>
      <c r="C38" s="15"/>
      <c r="D38"/>
      <c r="E38" s="24"/>
      <c r="F38" s="24"/>
      <c r="H38" s="95"/>
      <c r="I38"/>
      <c r="J38"/>
    </row>
    <row r="39" spans="1:10" s="16" customFormat="1" ht="13.5" customHeight="1">
      <c r="A39" s="120"/>
      <c r="B39" s="14"/>
      <c r="C39" s="15"/>
      <c r="D39"/>
      <c r="E39" s="24"/>
      <c r="F39" s="24"/>
      <c r="H39" s="95"/>
      <c r="I39"/>
      <c r="J39"/>
    </row>
    <row r="40" spans="1:10" s="16" customFormat="1" ht="13.5" customHeight="1">
      <c r="A40" s="120"/>
      <c r="B40" s="14"/>
      <c r="C40" s="15"/>
      <c r="D40"/>
      <c r="E40" s="24"/>
      <c r="F40" s="24"/>
      <c r="H40" s="95"/>
      <c r="I40"/>
      <c r="J40"/>
    </row>
    <row r="41" spans="1:10" s="16" customFormat="1" ht="13.5" customHeight="1">
      <c r="A41" s="120"/>
      <c r="B41" s="14"/>
      <c r="C41" s="15"/>
      <c r="D41"/>
      <c r="E41" s="24"/>
      <c r="F41" s="24"/>
      <c r="H41" s="95"/>
      <c r="I41"/>
      <c r="J41"/>
    </row>
    <row r="42" spans="1:10" s="16" customFormat="1" ht="13.5" customHeight="1">
      <c r="A42" s="120"/>
      <c r="B42" s="14"/>
      <c r="C42" s="15"/>
      <c r="D42"/>
      <c r="E42" s="24"/>
      <c r="F42" s="24"/>
      <c r="H42" s="95"/>
      <c r="I42"/>
      <c r="J42"/>
    </row>
    <row r="43" spans="1:10" s="16" customFormat="1" ht="13.5" customHeight="1">
      <c r="A43" s="120"/>
      <c r="B43" s="14"/>
      <c r="C43" s="15"/>
      <c r="D43"/>
      <c r="E43" s="24"/>
      <c r="F43" s="24"/>
      <c r="H43" s="95"/>
      <c r="I43"/>
      <c r="J43"/>
    </row>
    <row r="44" spans="1:10" s="16" customFormat="1" ht="13.5" customHeight="1">
      <c r="A44" s="120"/>
      <c r="B44" s="14"/>
      <c r="C44" s="15"/>
      <c r="D44"/>
      <c r="E44" s="24"/>
      <c r="F44" s="24"/>
      <c r="H44" s="95"/>
      <c r="I44"/>
      <c r="J44"/>
    </row>
    <row r="45" spans="1:10" s="16" customFormat="1" ht="13.5" customHeight="1">
      <c r="A45" s="120"/>
      <c r="B45" s="14"/>
      <c r="C45" s="15"/>
      <c r="D45"/>
      <c r="E45" s="24"/>
      <c r="F45" s="24"/>
      <c r="H45" s="95"/>
      <c r="I45"/>
      <c r="J45"/>
    </row>
    <row r="46" spans="1:10" s="16" customFormat="1" ht="13.5" customHeight="1">
      <c r="A46" s="120"/>
      <c r="B46" s="14"/>
      <c r="C46" s="15"/>
      <c r="D46"/>
      <c r="E46" s="24"/>
      <c r="F46" s="24"/>
      <c r="H46" s="95"/>
      <c r="I46"/>
      <c r="J46"/>
    </row>
    <row r="47" spans="1:10" s="16" customFormat="1" ht="13.5" customHeight="1">
      <c r="A47" s="120"/>
      <c r="B47" s="14"/>
      <c r="C47" s="15"/>
      <c r="D47"/>
      <c r="E47" s="24"/>
      <c r="F47" s="24"/>
      <c r="H47" s="95"/>
      <c r="I47"/>
      <c r="J47"/>
    </row>
    <row r="48" spans="1:10" s="16" customFormat="1" ht="13.5" customHeight="1">
      <c r="A48" s="120"/>
      <c r="B48" s="14"/>
      <c r="C48" s="15"/>
      <c r="D48"/>
      <c r="E48" s="24"/>
      <c r="F48" s="24"/>
      <c r="H48" s="95"/>
      <c r="I48"/>
      <c r="J48"/>
    </row>
    <row r="49" spans="1:10" s="16" customFormat="1" ht="13.5" customHeight="1">
      <c r="A49" s="120"/>
      <c r="B49" s="14"/>
      <c r="C49" s="15"/>
      <c r="D49"/>
      <c r="E49" s="24"/>
      <c r="F49" s="24"/>
      <c r="H49" s="95"/>
      <c r="I49"/>
      <c r="J49"/>
    </row>
    <row r="50" spans="1:10" s="16" customFormat="1" ht="13.5" customHeight="1">
      <c r="A50" s="120"/>
      <c r="B50" s="14"/>
      <c r="C50" s="15"/>
      <c r="D50"/>
      <c r="E50" s="24"/>
      <c r="F50" s="24"/>
      <c r="H50" s="95"/>
      <c r="I50"/>
      <c r="J50"/>
    </row>
    <row r="51" spans="1:10" s="16" customFormat="1" ht="13.5" customHeight="1">
      <c r="A51" s="120"/>
      <c r="B51" s="14"/>
      <c r="C51" s="15"/>
      <c r="D51"/>
      <c r="E51" s="24"/>
      <c r="F51" s="24"/>
      <c r="H51" s="95"/>
      <c r="I51"/>
      <c r="J51"/>
    </row>
    <row r="52" spans="1:10" s="16" customFormat="1" ht="13.5" customHeight="1">
      <c r="A52" s="120"/>
      <c r="B52" s="14"/>
      <c r="C52" s="15"/>
      <c r="D52"/>
      <c r="E52" s="24"/>
      <c r="F52" s="24"/>
      <c r="H52" s="95"/>
      <c r="I52"/>
      <c r="J52"/>
    </row>
    <row r="53" spans="1:10" s="16" customFormat="1" ht="13.5" customHeight="1">
      <c r="A53" s="120"/>
      <c r="B53" s="14"/>
      <c r="C53" s="15"/>
      <c r="D53"/>
      <c r="E53" s="24"/>
      <c r="F53" s="24"/>
      <c r="H53" s="95"/>
      <c r="I53"/>
      <c r="J53"/>
    </row>
    <row r="54" spans="1:10" s="16" customFormat="1" ht="13.5" customHeight="1">
      <c r="A54" s="120"/>
      <c r="B54" s="14"/>
      <c r="C54" s="15"/>
      <c r="D54"/>
      <c r="E54" s="24"/>
      <c r="F54" s="24"/>
      <c r="H54" s="95"/>
      <c r="I54"/>
      <c r="J54"/>
    </row>
    <row r="55" spans="1:10" s="16" customFormat="1" ht="13.5" customHeight="1">
      <c r="A55" s="120"/>
      <c r="B55" s="14"/>
      <c r="C55" s="15"/>
      <c r="D55"/>
      <c r="E55" s="24"/>
      <c r="F55" s="24"/>
      <c r="H55" s="95"/>
      <c r="I55"/>
      <c r="J55"/>
    </row>
    <row r="56" spans="1:10" s="16" customFormat="1" ht="13.5" customHeight="1">
      <c r="A56" s="120"/>
      <c r="B56" s="14"/>
      <c r="C56" s="15"/>
      <c r="D56"/>
      <c r="E56" s="24"/>
      <c r="F56" s="24"/>
      <c r="H56" s="95"/>
      <c r="I56"/>
      <c r="J56"/>
    </row>
    <row r="57" spans="1:10" s="16" customFormat="1" ht="13.5" customHeight="1">
      <c r="A57" s="120"/>
      <c r="B57" s="14"/>
      <c r="C57" s="15"/>
      <c r="D57"/>
      <c r="E57" s="24"/>
      <c r="F57" s="24"/>
      <c r="H57" s="95"/>
      <c r="I57"/>
      <c r="J57"/>
    </row>
    <row r="58" spans="1:10" s="16" customFormat="1" ht="13.5" customHeight="1">
      <c r="A58" s="120"/>
      <c r="B58" s="14"/>
      <c r="C58" s="15"/>
      <c r="D58"/>
      <c r="E58" s="24"/>
      <c r="F58" s="24"/>
      <c r="H58" s="95"/>
      <c r="I58"/>
      <c r="J58"/>
    </row>
    <row r="59" spans="1:10" s="16" customFormat="1" ht="13.5" customHeight="1">
      <c r="A59" s="120"/>
      <c r="B59" s="14"/>
      <c r="C59" s="15"/>
      <c r="D59"/>
      <c r="E59" s="24"/>
      <c r="F59" s="24"/>
      <c r="H59" s="95"/>
      <c r="I59"/>
      <c r="J59"/>
    </row>
    <row r="60" spans="1:10" s="16" customFormat="1" ht="13.5" customHeight="1">
      <c r="A60" s="120"/>
      <c r="B60" s="14"/>
      <c r="C60" s="15"/>
      <c r="D60"/>
      <c r="E60" s="24"/>
      <c r="F60" s="24"/>
      <c r="H60" s="95"/>
      <c r="I60"/>
      <c r="J60"/>
    </row>
    <row r="61" spans="1:10" s="16" customFormat="1" ht="13.5" customHeight="1">
      <c r="A61" s="120"/>
      <c r="B61" s="14"/>
      <c r="C61" s="15"/>
      <c r="D61"/>
      <c r="E61" s="24"/>
      <c r="F61" s="24"/>
      <c r="H61" s="95"/>
      <c r="I61"/>
      <c r="J61"/>
    </row>
    <row r="62" spans="1:10" s="16" customFormat="1" ht="13.5" customHeight="1">
      <c r="A62" s="120"/>
      <c r="B62" s="14"/>
      <c r="C62" s="15"/>
      <c r="D62"/>
      <c r="E62" s="24"/>
      <c r="F62" s="24"/>
      <c r="H62" s="95"/>
      <c r="I62"/>
      <c r="J62"/>
    </row>
    <row r="63" spans="1:10" s="16" customFormat="1" ht="13.5" customHeight="1">
      <c r="A63" s="120"/>
      <c r="B63" s="14"/>
      <c r="C63" s="15"/>
      <c r="D63"/>
      <c r="E63" s="24"/>
      <c r="F63" s="24"/>
      <c r="H63" s="95"/>
      <c r="I63"/>
      <c r="J63"/>
    </row>
    <row r="64" spans="1:10" s="16" customFormat="1" ht="13.5" customHeight="1">
      <c r="A64" s="120"/>
      <c r="B64" s="14"/>
      <c r="C64" s="15"/>
      <c r="D64"/>
      <c r="E64" s="24"/>
      <c r="F64" s="24"/>
      <c r="H64" s="95"/>
      <c r="I64"/>
      <c r="J64"/>
    </row>
    <row r="65" spans="1:10" s="16" customFormat="1" ht="13.5" customHeight="1">
      <c r="A65" s="120"/>
      <c r="B65" s="14"/>
      <c r="C65" s="15"/>
      <c r="D65"/>
      <c r="E65" s="24"/>
      <c r="F65" s="24"/>
      <c r="H65" s="95"/>
      <c r="I65"/>
      <c r="J65"/>
    </row>
    <row r="66" spans="1:10" s="16" customFormat="1" ht="13.5" customHeight="1">
      <c r="A66" s="120"/>
      <c r="B66" s="14"/>
      <c r="C66" s="15"/>
      <c r="D66"/>
      <c r="E66" s="24"/>
      <c r="F66" s="24"/>
      <c r="H66" s="95"/>
      <c r="I66"/>
      <c r="J66"/>
    </row>
    <row r="67" spans="1:10" s="16" customFormat="1" ht="13.5" customHeight="1">
      <c r="A67" s="120"/>
      <c r="B67" s="14"/>
      <c r="C67" s="15"/>
      <c r="D67"/>
      <c r="E67" s="24"/>
      <c r="F67" s="24"/>
      <c r="H67" s="95"/>
      <c r="I67"/>
      <c r="J67"/>
    </row>
    <row r="68" spans="1:10" s="16" customFormat="1" ht="13.5" customHeight="1">
      <c r="A68" s="120"/>
      <c r="B68" s="14"/>
      <c r="C68" s="15"/>
      <c r="D68"/>
      <c r="E68" s="24"/>
      <c r="F68" s="24"/>
      <c r="H68" s="95"/>
      <c r="I68"/>
      <c r="J68"/>
    </row>
    <row r="69" spans="1:10" s="16" customFormat="1" ht="13.5" customHeight="1">
      <c r="A69" s="120"/>
      <c r="B69" s="14"/>
      <c r="C69" s="15"/>
      <c r="D69"/>
      <c r="E69" s="24"/>
      <c r="F69" s="24"/>
      <c r="H69" s="95"/>
      <c r="I69"/>
      <c r="J69"/>
    </row>
    <row r="70" spans="1:10" s="16" customFormat="1" ht="13.5" customHeight="1">
      <c r="A70" s="120"/>
      <c r="B70" s="14"/>
      <c r="C70" s="15"/>
      <c r="D70"/>
      <c r="E70" s="24"/>
      <c r="F70" s="24"/>
      <c r="H70" s="95"/>
      <c r="I70"/>
      <c r="J70"/>
    </row>
    <row r="71" spans="1:10" s="16" customFormat="1" ht="13.5" customHeight="1">
      <c r="A71" s="120"/>
      <c r="B71" s="14"/>
      <c r="C71" s="15"/>
      <c r="D71"/>
      <c r="E71" s="24"/>
      <c r="F71" s="24"/>
      <c r="H71" s="95"/>
      <c r="I71"/>
      <c r="J71"/>
    </row>
    <row r="72" spans="1:10" s="16" customFormat="1" ht="13.5" customHeight="1">
      <c r="A72" s="120"/>
      <c r="B72" s="14"/>
      <c r="C72" s="15"/>
      <c r="D72"/>
      <c r="E72" s="24"/>
      <c r="F72" s="24"/>
      <c r="H72" s="95"/>
      <c r="I72"/>
      <c r="J72"/>
    </row>
    <row r="73" spans="1:10" s="16" customFormat="1" ht="13.5" customHeight="1">
      <c r="A73" s="120"/>
      <c r="B73" s="14"/>
      <c r="C73" s="15"/>
      <c r="D73"/>
      <c r="E73" s="24"/>
      <c r="F73" s="24"/>
      <c r="H73" s="95"/>
      <c r="I73"/>
      <c r="J73"/>
    </row>
    <row r="74" spans="1:10" s="16" customFormat="1" ht="13.5" customHeight="1">
      <c r="A74" s="120"/>
      <c r="B74" s="14"/>
      <c r="C74" s="15"/>
      <c r="D74"/>
      <c r="E74" s="24"/>
      <c r="F74" s="24"/>
      <c r="H74" s="95"/>
      <c r="I74"/>
      <c r="J74"/>
    </row>
    <row r="75" spans="1:10" s="16" customFormat="1" ht="13.5" customHeight="1">
      <c r="A75" s="120"/>
      <c r="B75" s="14"/>
      <c r="C75" s="15"/>
      <c r="D75"/>
      <c r="E75" s="24"/>
      <c r="F75" s="24"/>
      <c r="H75" s="95"/>
      <c r="I75"/>
      <c r="J75"/>
    </row>
    <row r="76" spans="1:10" s="16" customFormat="1" ht="13.5" customHeight="1">
      <c r="A76" s="120"/>
      <c r="B76" s="14"/>
      <c r="C76" s="15"/>
      <c r="D76"/>
      <c r="E76" s="24"/>
      <c r="F76" s="24"/>
      <c r="H76" s="95"/>
      <c r="I76"/>
      <c r="J76"/>
    </row>
    <row r="77" spans="1:10" s="16" customFormat="1" ht="13.5" customHeight="1">
      <c r="A77" s="120"/>
      <c r="B77" s="14"/>
      <c r="C77" s="15"/>
      <c r="D77"/>
      <c r="E77" s="24"/>
      <c r="F77" s="24"/>
      <c r="H77" s="95"/>
      <c r="I77"/>
      <c r="J77"/>
    </row>
    <row r="78" spans="1:10" s="16" customFormat="1" ht="13.5" customHeight="1">
      <c r="A78" s="120"/>
      <c r="B78" s="14"/>
      <c r="C78" s="15"/>
      <c r="D78"/>
      <c r="E78" s="24"/>
      <c r="F78" s="24"/>
      <c r="H78" s="95"/>
      <c r="I78"/>
      <c r="J78"/>
    </row>
    <row r="79" spans="1:10" s="16" customFormat="1" ht="13.5" customHeight="1">
      <c r="A79" s="120"/>
      <c r="B79" s="14"/>
      <c r="C79" s="15"/>
      <c r="D79"/>
      <c r="E79" s="24"/>
      <c r="F79" s="24"/>
      <c r="H79" s="95"/>
      <c r="I79"/>
      <c r="J79"/>
    </row>
    <row r="80" spans="1:10" s="16" customFormat="1" ht="13.5" customHeight="1">
      <c r="A80" s="120"/>
      <c r="B80" s="14"/>
      <c r="C80" s="15"/>
      <c r="D80"/>
      <c r="E80" s="24"/>
      <c r="F80" s="24"/>
      <c r="H80" s="95"/>
      <c r="I80"/>
      <c r="J80"/>
    </row>
    <row r="81" spans="1:10" s="16" customFormat="1" ht="13.5" customHeight="1">
      <c r="A81" s="120"/>
      <c r="B81" s="14"/>
      <c r="C81" s="15"/>
      <c r="D81"/>
      <c r="E81" s="24"/>
      <c r="F81" s="24"/>
      <c r="H81" s="95"/>
      <c r="I81"/>
      <c r="J81"/>
    </row>
    <row r="82" spans="1:10" s="16" customFormat="1" ht="13.5" customHeight="1">
      <c r="A82" s="120"/>
      <c r="B82" s="14"/>
      <c r="C82" s="15"/>
      <c r="D82"/>
      <c r="E82" s="24"/>
      <c r="F82" s="24"/>
      <c r="H82" s="95"/>
      <c r="I82"/>
      <c r="J82"/>
    </row>
    <row r="83" spans="1:10" s="16" customFormat="1" ht="13.5" customHeight="1">
      <c r="A83" s="120"/>
      <c r="B83" s="14"/>
      <c r="C83" s="15"/>
      <c r="D83"/>
      <c r="E83" s="24"/>
      <c r="F83" s="24"/>
      <c r="H83" s="95"/>
      <c r="I83"/>
      <c r="J83"/>
    </row>
    <row r="84" spans="1:10" s="16" customFormat="1" ht="13.5" customHeight="1">
      <c r="A84" s="120"/>
      <c r="B84" s="14"/>
      <c r="C84" s="15"/>
      <c r="D84"/>
      <c r="E84" s="24"/>
      <c r="F84" s="24"/>
      <c r="H84" s="95"/>
      <c r="I84"/>
      <c r="J84"/>
    </row>
    <row r="85" spans="1:10" s="16" customFormat="1" ht="13.5" customHeight="1">
      <c r="A85" s="120"/>
      <c r="B85" s="14"/>
      <c r="C85" s="15"/>
      <c r="D85"/>
      <c r="E85" s="24"/>
      <c r="F85" s="24"/>
      <c r="H85" s="95"/>
      <c r="I85"/>
      <c r="J85"/>
    </row>
  </sheetData>
  <sheetProtection/>
  <mergeCells count="6">
    <mergeCell ref="A25:C25"/>
    <mergeCell ref="A13:C13"/>
    <mergeCell ref="A1:G1"/>
    <mergeCell ref="A2:G2"/>
    <mergeCell ref="A5:C5"/>
    <mergeCell ref="A22:C22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J91"/>
  <sheetViews>
    <sheetView zoomScale="75" zoomScaleNormal="75" zoomScalePageLayoutView="0" workbookViewId="0" topLeftCell="A1">
      <selection activeCell="A2" sqref="A2:G2"/>
    </sheetView>
  </sheetViews>
  <sheetFormatPr defaultColWidth="7.8515625" defaultRowHeight="13.5" customHeight="1"/>
  <cols>
    <col min="1" max="1" width="7.28125" style="120" bestFit="1" customWidth="1"/>
    <col min="2" max="2" width="4.57421875" style="14" customWidth="1"/>
    <col min="3" max="3" width="29.8515625" style="15" bestFit="1" customWidth="1"/>
    <col min="4" max="4" width="2.8515625" style="0" customWidth="1"/>
    <col min="5" max="5" width="19.57421875" style="16" bestFit="1" customWidth="1"/>
    <col min="6" max="6" width="19.57421875" style="16" customWidth="1"/>
    <col min="7" max="7" width="16.421875" style="16" customWidth="1"/>
    <col min="8" max="8" width="26.00390625" style="95" customWidth="1"/>
    <col min="9" max="9" width="13.28125" style="0" bestFit="1" customWidth="1"/>
    <col min="10" max="10" width="27.8515625" style="0" bestFit="1" customWidth="1"/>
    <col min="11" max="11" width="7.8515625" style="0" customWidth="1"/>
  </cols>
  <sheetData>
    <row r="1" spans="1:8" s="1" customFormat="1" ht="31.5" customHeight="1">
      <c r="A1" s="281" t="s">
        <v>687</v>
      </c>
      <c r="B1" s="282"/>
      <c r="C1" s="282"/>
      <c r="D1" s="282"/>
      <c r="E1" s="282"/>
      <c r="F1" s="282"/>
      <c r="G1" s="282"/>
      <c r="H1" s="232"/>
    </row>
    <row r="2" spans="1:8" s="1" customFormat="1" ht="27">
      <c r="A2" s="283">
        <v>41070</v>
      </c>
      <c r="B2" s="284"/>
      <c r="C2" s="284"/>
      <c r="D2" s="284"/>
      <c r="E2" s="284"/>
      <c r="F2" s="284"/>
      <c r="G2" s="284"/>
      <c r="H2" s="233"/>
    </row>
    <row r="3" spans="1:8" s="11" customFormat="1" ht="18.75" customHeight="1">
      <c r="A3" s="86" t="s">
        <v>2</v>
      </c>
      <c r="B3" s="87" t="s">
        <v>3</v>
      </c>
      <c r="C3" s="89" t="s">
        <v>5</v>
      </c>
      <c r="D3" s="90"/>
      <c r="E3" s="91" t="s">
        <v>6</v>
      </c>
      <c r="F3" s="92" t="s">
        <v>8</v>
      </c>
      <c r="G3" s="92" t="s">
        <v>7</v>
      </c>
      <c r="H3" s="234" t="s">
        <v>548</v>
      </c>
    </row>
    <row r="4" spans="1:8" s="11" customFormat="1" ht="18.75" customHeight="1">
      <c r="A4" s="86" t="s">
        <v>174</v>
      </c>
      <c r="B4" s="87"/>
      <c r="C4" s="89"/>
      <c r="D4" s="90"/>
      <c r="E4" s="91"/>
      <c r="F4" s="92"/>
      <c r="G4" s="92"/>
      <c r="H4" s="234"/>
    </row>
    <row r="5" spans="1:8" ht="18.75" customHeight="1">
      <c r="A5" s="279" t="s">
        <v>663</v>
      </c>
      <c r="B5" s="280"/>
      <c r="C5" s="280"/>
      <c r="D5" s="103"/>
      <c r="E5" s="96" t="s">
        <v>0</v>
      </c>
      <c r="F5" s="94" t="s">
        <v>1</v>
      </c>
      <c r="G5" s="247">
        <v>21.0975</v>
      </c>
      <c r="H5" s="235"/>
    </row>
    <row r="6" spans="1:10" s="110" customFormat="1" ht="18.75" customHeight="1">
      <c r="A6" s="236">
        <v>2</v>
      </c>
      <c r="B6" s="100">
        <v>1</v>
      </c>
      <c r="C6" s="101" t="s">
        <v>601</v>
      </c>
      <c r="D6" s="103"/>
      <c r="E6" s="104">
        <v>0.07609953703703703</v>
      </c>
      <c r="F6" s="105">
        <f>E6/$G$5</f>
        <v>0.0036070405041847154</v>
      </c>
      <c r="G6" s="106">
        <f>($G$5/E6)/24</f>
        <v>11.55148288973384</v>
      </c>
      <c r="H6" s="237" t="s">
        <v>664</v>
      </c>
      <c r="I6" s="111"/>
      <c r="J6" s="111"/>
    </row>
    <row r="7" spans="1:10" s="110" customFormat="1" ht="18.75" customHeight="1">
      <c r="A7" s="236"/>
      <c r="B7" s="100"/>
      <c r="C7" s="101"/>
      <c r="D7" s="103"/>
      <c r="E7" s="104"/>
      <c r="F7" s="105"/>
      <c r="G7" s="106"/>
      <c r="H7" s="237"/>
      <c r="I7" s="111"/>
      <c r="J7" s="111"/>
    </row>
    <row r="8" spans="1:10" s="110" customFormat="1" ht="18.75" customHeight="1">
      <c r="A8" s="236">
        <v>2</v>
      </c>
      <c r="B8" s="100">
        <v>2</v>
      </c>
      <c r="C8" s="101" t="s">
        <v>598</v>
      </c>
      <c r="D8" s="103"/>
      <c r="E8" s="104">
        <v>0.05753472222222222</v>
      </c>
      <c r="F8" s="105">
        <f>E8/$G$5</f>
        <v>0.002727087200958513</v>
      </c>
      <c r="G8" s="106">
        <f>($G$5/E8)/24</f>
        <v>15.278817139408568</v>
      </c>
      <c r="H8" s="237" t="s">
        <v>665</v>
      </c>
      <c r="I8" s="111"/>
      <c r="J8" s="111"/>
    </row>
    <row r="9" spans="1:10" s="110" customFormat="1" ht="18.75" customHeight="1">
      <c r="A9" s="236">
        <v>7</v>
      </c>
      <c r="B9" s="100">
        <v>3</v>
      </c>
      <c r="C9" s="101" t="s">
        <v>666</v>
      </c>
      <c r="D9" s="103"/>
      <c r="E9" s="104">
        <v>0.06116898148148148</v>
      </c>
      <c r="F9" s="105">
        <f>E9/$G$5</f>
        <v>0.0028993473862534177</v>
      </c>
      <c r="G9" s="106">
        <f>($G$5/E9)/24</f>
        <v>14.37105014191107</v>
      </c>
      <c r="H9" s="238"/>
      <c r="I9" s="111"/>
      <c r="J9" s="111"/>
    </row>
    <row r="10" spans="1:10" s="110" customFormat="1" ht="18.75" customHeight="1">
      <c r="A10" s="240" t="s">
        <v>667</v>
      </c>
      <c r="B10" s="231"/>
      <c r="C10" s="105"/>
      <c r="D10" s="103"/>
      <c r="E10" s="104"/>
      <c r="F10" s="105"/>
      <c r="G10" s="106"/>
      <c r="H10" s="239"/>
      <c r="I10" s="111"/>
      <c r="J10" s="111"/>
    </row>
    <row r="11" spans="1:10" s="110" customFormat="1" ht="18.75" customHeight="1">
      <c r="A11" s="279" t="s">
        <v>173</v>
      </c>
      <c r="B11" s="280"/>
      <c r="C11" s="280"/>
      <c r="D11" s="103"/>
      <c r="E11" s="96" t="s">
        <v>0</v>
      </c>
      <c r="F11" s="97" t="s">
        <v>1</v>
      </c>
      <c r="G11" s="97">
        <v>10</v>
      </c>
      <c r="H11" s="239"/>
      <c r="I11" s="111"/>
      <c r="J11" s="111"/>
    </row>
    <row r="12" spans="1:10" s="110" customFormat="1" ht="18.75" customHeight="1">
      <c r="A12" s="236">
        <v>1</v>
      </c>
      <c r="B12" s="100">
        <v>4</v>
      </c>
      <c r="C12" s="101" t="s">
        <v>668</v>
      </c>
      <c r="D12" s="103"/>
      <c r="E12" s="104">
        <v>0.03074074074074074</v>
      </c>
      <c r="F12" s="105">
        <f aca="true" t="shared" si="0" ref="F12:F22">E12/$G$11</f>
        <v>0.0030740740740740737</v>
      </c>
      <c r="G12" s="106">
        <f aca="true" t="shared" si="1" ref="G12:G22">($G$11/E12)/24</f>
        <v>13.554216867469881</v>
      </c>
      <c r="H12" s="237" t="s">
        <v>641</v>
      </c>
      <c r="I12" s="111"/>
      <c r="J12" s="111"/>
    </row>
    <row r="13" spans="1:10" s="110" customFormat="1" ht="18.75" customHeight="1">
      <c r="A13" s="236">
        <v>3</v>
      </c>
      <c r="B13" s="100">
        <v>5</v>
      </c>
      <c r="C13" s="101" t="s">
        <v>669</v>
      </c>
      <c r="D13" s="103"/>
      <c r="E13" s="104">
        <v>0.03643518518518519</v>
      </c>
      <c r="F13" s="105">
        <f t="shared" si="0"/>
        <v>0.003643518518518519</v>
      </c>
      <c r="G13" s="106">
        <f t="shared" si="1"/>
        <v>11.435832274459974</v>
      </c>
      <c r="H13" s="237" t="s">
        <v>653</v>
      </c>
      <c r="I13" s="111"/>
      <c r="J13" s="111"/>
    </row>
    <row r="14" spans="1:10" s="110" customFormat="1" ht="18.75" customHeight="1">
      <c r="A14" s="236">
        <v>5</v>
      </c>
      <c r="B14" s="100">
        <v>6</v>
      </c>
      <c r="C14" s="101" t="s">
        <v>670</v>
      </c>
      <c r="D14" s="103"/>
      <c r="E14" s="104">
        <v>0.03741898148148148</v>
      </c>
      <c r="F14" s="105">
        <f t="shared" si="0"/>
        <v>0.003741898148148148</v>
      </c>
      <c r="G14" s="106">
        <f t="shared" si="1"/>
        <v>11.135168574079804</v>
      </c>
      <c r="H14" s="238"/>
      <c r="I14" s="111"/>
      <c r="J14" s="111"/>
    </row>
    <row r="15" spans="1:10" s="110" customFormat="1" ht="18.75" customHeight="1">
      <c r="A15" s="236">
        <v>7</v>
      </c>
      <c r="B15" s="100">
        <v>7</v>
      </c>
      <c r="C15" s="101" t="s">
        <v>671</v>
      </c>
      <c r="D15" s="103"/>
      <c r="E15" s="104">
        <v>0.041157407407407406</v>
      </c>
      <c r="F15" s="105">
        <f t="shared" si="0"/>
        <v>0.004115740740740741</v>
      </c>
      <c r="G15" s="106">
        <f t="shared" si="1"/>
        <v>10.123734533183352</v>
      </c>
      <c r="H15" s="238"/>
      <c r="I15" s="111"/>
      <c r="J15" s="111"/>
    </row>
    <row r="16" spans="1:10" s="110" customFormat="1" ht="18.75" customHeight="1">
      <c r="A16" s="236"/>
      <c r="B16" s="100"/>
      <c r="C16" s="101"/>
      <c r="D16" s="103"/>
      <c r="E16" s="104"/>
      <c r="F16" s="105"/>
      <c r="G16" s="106"/>
      <c r="H16" s="238"/>
      <c r="I16" s="111"/>
      <c r="J16" s="111"/>
    </row>
    <row r="17" spans="1:10" s="110" customFormat="1" ht="18.75" customHeight="1">
      <c r="A17" s="236">
        <v>7</v>
      </c>
      <c r="B17" s="100">
        <v>8</v>
      </c>
      <c r="C17" s="101" t="s">
        <v>672</v>
      </c>
      <c r="D17" s="103"/>
      <c r="E17" s="104">
        <v>0.027893518518518515</v>
      </c>
      <c r="F17" s="105">
        <f t="shared" si="0"/>
        <v>0.0027893518518518515</v>
      </c>
      <c r="G17" s="106">
        <f t="shared" si="1"/>
        <v>14.937759336099587</v>
      </c>
      <c r="H17" s="238"/>
      <c r="I17" s="111"/>
      <c r="J17" s="111"/>
    </row>
    <row r="18" spans="1:10" s="110" customFormat="1" ht="18.75" customHeight="1">
      <c r="A18" s="236">
        <v>8</v>
      </c>
      <c r="B18" s="100">
        <v>9</v>
      </c>
      <c r="C18" s="101" t="s">
        <v>673</v>
      </c>
      <c r="D18" s="103"/>
      <c r="E18" s="104">
        <v>0.028530092592592593</v>
      </c>
      <c r="F18" s="105">
        <f t="shared" si="0"/>
        <v>0.002853009259259259</v>
      </c>
      <c r="G18" s="106">
        <f t="shared" si="1"/>
        <v>14.60446247464503</v>
      </c>
      <c r="H18" s="237"/>
      <c r="I18" s="111"/>
      <c r="J18" s="111"/>
    </row>
    <row r="19" spans="1:10" s="110" customFormat="1" ht="18.75" customHeight="1">
      <c r="A19" s="236">
        <v>10</v>
      </c>
      <c r="B19" s="100">
        <v>10</v>
      </c>
      <c r="C19" s="101" t="s">
        <v>674</v>
      </c>
      <c r="D19" s="103"/>
      <c r="E19" s="104">
        <v>0.028854166666666667</v>
      </c>
      <c r="F19" s="105">
        <f t="shared" si="0"/>
        <v>0.0028854166666666668</v>
      </c>
      <c r="G19" s="106">
        <f t="shared" si="1"/>
        <v>14.440433212996389</v>
      </c>
      <c r="H19" s="239"/>
      <c r="I19" s="111"/>
      <c r="J19" s="111"/>
    </row>
    <row r="20" spans="1:10" s="110" customFormat="1" ht="18.75" customHeight="1">
      <c r="A20" s="236">
        <v>12</v>
      </c>
      <c r="B20" s="100">
        <v>11</v>
      </c>
      <c r="C20" s="101" t="s">
        <v>675</v>
      </c>
      <c r="D20" s="103"/>
      <c r="E20" s="104">
        <v>0.03008101851851852</v>
      </c>
      <c r="F20" s="105">
        <f t="shared" si="0"/>
        <v>0.003008101851851852</v>
      </c>
      <c r="G20" s="106">
        <f t="shared" si="1"/>
        <v>13.851481338976528</v>
      </c>
      <c r="H20" s="239"/>
      <c r="I20" s="111"/>
      <c r="J20" s="111"/>
    </row>
    <row r="21" spans="1:10" s="110" customFormat="1" ht="18.75" customHeight="1">
      <c r="A21" s="236">
        <v>16</v>
      </c>
      <c r="B21" s="100">
        <v>12</v>
      </c>
      <c r="C21" s="101" t="s">
        <v>676</v>
      </c>
      <c r="D21" s="103"/>
      <c r="E21" s="104">
        <v>0.03380787037037037</v>
      </c>
      <c r="F21" s="105">
        <f t="shared" si="0"/>
        <v>0.003380787037037037</v>
      </c>
      <c r="G21" s="106">
        <f t="shared" si="1"/>
        <v>12.324546388223212</v>
      </c>
      <c r="H21" s="239"/>
      <c r="I21" s="111"/>
      <c r="J21" s="111"/>
    </row>
    <row r="22" spans="1:10" s="110" customFormat="1" ht="18.75" customHeight="1">
      <c r="A22" s="236">
        <v>29</v>
      </c>
      <c r="B22" s="100">
        <v>13</v>
      </c>
      <c r="C22" s="101" t="s">
        <v>677</v>
      </c>
      <c r="D22" s="103"/>
      <c r="E22" s="104">
        <v>0.04261574074074074</v>
      </c>
      <c r="F22" s="105">
        <f t="shared" si="0"/>
        <v>0.004261574074074074</v>
      </c>
      <c r="G22" s="106">
        <f t="shared" si="1"/>
        <v>9.77729494839761</v>
      </c>
      <c r="H22" s="239"/>
      <c r="I22" s="111"/>
      <c r="J22" s="111"/>
    </row>
    <row r="23" spans="1:10" s="110" customFormat="1" ht="18.75" customHeight="1" thickBot="1">
      <c r="A23" s="285" t="s">
        <v>685</v>
      </c>
      <c r="B23" s="278"/>
      <c r="C23" s="278"/>
      <c r="D23" s="103"/>
      <c r="E23" s="104"/>
      <c r="F23" s="105"/>
      <c r="G23" s="106"/>
      <c r="H23" s="239"/>
      <c r="I23" s="111"/>
      <c r="J23" s="111"/>
    </row>
    <row r="24" spans="1:10" s="110" customFormat="1" ht="18.75" customHeight="1">
      <c r="A24" s="279" t="s">
        <v>678</v>
      </c>
      <c r="B24" s="280"/>
      <c r="C24" s="280"/>
      <c r="D24" s="103"/>
      <c r="E24" s="96" t="s">
        <v>0</v>
      </c>
      <c r="F24" s="97" t="s">
        <v>1</v>
      </c>
      <c r="G24" s="97">
        <v>6</v>
      </c>
      <c r="H24" s="239"/>
      <c r="I24" s="111"/>
      <c r="J24" s="111"/>
    </row>
    <row r="25" spans="1:10" s="110" customFormat="1" ht="18.75" customHeight="1">
      <c r="A25" s="236">
        <v>4</v>
      </c>
      <c r="B25" s="100">
        <v>14</v>
      </c>
      <c r="C25" s="101" t="s">
        <v>679</v>
      </c>
      <c r="D25" s="103"/>
      <c r="E25" s="104">
        <v>0.02480324074074074</v>
      </c>
      <c r="F25" s="105">
        <f>E25/$G$24</f>
        <v>0.004133873456790124</v>
      </c>
      <c r="G25" s="106">
        <f>($G$24/E25)/24</f>
        <v>10.079328044797014</v>
      </c>
      <c r="H25" s="237"/>
      <c r="I25" s="111"/>
      <c r="J25" s="111"/>
    </row>
    <row r="26" spans="1:10" s="110" customFormat="1" ht="18.75" customHeight="1">
      <c r="A26" s="236">
        <v>8</v>
      </c>
      <c r="B26" s="100">
        <v>15</v>
      </c>
      <c r="C26" s="101" t="s">
        <v>680</v>
      </c>
      <c r="D26" s="103"/>
      <c r="E26" s="104">
        <v>0.026550925925925926</v>
      </c>
      <c r="F26" s="105">
        <f>E26/$G$24</f>
        <v>0.004425154320987655</v>
      </c>
      <c r="G26" s="106">
        <f>($G$24/E26)/24</f>
        <v>9.415867480383609</v>
      </c>
      <c r="H26" s="237"/>
      <c r="I26" s="111"/>
      <c r="J26" s="111"/>
    </row>
    <row r="27" spans="1:10" s="110" customFormat="1" ht="18.75" customHeight="1">
      <c r="A27" s="236">
        <v>17</v>
      </c>
      <c r="B27" s="100">
        <v>16</v>
      </c>
      <c r="C27" s="101" t="s">
        <v>681</v>
      </c>
      <c r="D27" s="103"/>
      <c r="E27" s="104">
        <v>0.031712962962962964</v>
      </c>
      <c r="F27" s="105">
        <f>E27/$G$24</f>
        <v>0.005285493827160494</v>
      </c>
      <c r="G27" s="106">
        <f>($G$24/E27)/24</f>
        <v>7.883211678832116</v>
      </c>
      <c r="H27" s="238"/>
      <c r="I27" s="111"/>
      <c r="J27" s="111"/>
    </row>
    <row r="28" spans="1:10" s="110" customFormat="1" ht="18.75" customHeight="1">
      <c r="A28" s="236"/>
      <c r="B28" s="100"/>
      <c r="C28" s="101"/>
      <c r="D28" s="103"/>
      <c r="E28" s="104"/>
      <c r="F28" s="105"/>
      <c r="G28" s="106"/>
      <c r="H28" s="238"/>
      <c r="I28" s="111"/>
      <c r="J28" s="111"/>
    </row>
    <row r="29" spans="1:10" s="110" customFormat="1" ht="18.75" customHeight="1">
      <c r="A29" s="236">
        <v>2</v>
      </c>
      <c r="B29" s="100">
        <v>17</v>
      </c>
      <c r="C29" s="101" t="s">
        <v>682</v>
      </c>
      <c r="D29" s="103"/>
      <c r="E29" s="104">
        <v>0.016875</v>
      </c>
      <c r="F29" s="105">
        <f>E29/$G$24</f>
        <v>0.0028125000000000003</v>
      </c>
      <c r="G29" s="106">
        <f>($G$24/E29)/24</f>
        <v>14.814814814814815</v>
      </c>
      <c r="H29" s="237" t="s">
        <v>686</v>
      </c>
      <c r="I29" s="111"/>
      <c r="J29" s="111"/>
    </row>
    <row r="30" spans="1:10" s="110" customFormat="1" ht="18.75" customHeight="1">
      <c r="A30" s="236">
        <v>5</v>
      </c>
      <c r="B30" s="100">
        <v>18</v>
      </c>
      <c r="C30" s="101" t="s">
        <v>683</v>
      </c>
      <c r="D30" s="103"/>
      <c r="E30" s="104">
        <v>0.01923611111111111</v>
      </c>
      <c r="F30" s="105">
        <f>E30/$G$24</f>
        <v>0.003206018518518518</v>
      </c>
      <c r="G30" s="106">
        <f>($G$24/E30)/24</f>
        <v>12.99638989169675</v>
      </c>
      <c r="H30" s="239"/>
      <c r="I30" s="111"/>
      <c r="J30" s="111"/>
    </row>
    <row r="31" spans="1:10" s="110" customFormat="1" ht="18.75" customHeight="1" thickBot="1">
      <c r="A31" s="285" t="s">
        <v>684</v>
      </c>
      <c r="B31" s="278"/>
      <c r="C31" s="278"/>
      <c r="D31" s="241"/>
      <c r="E31" s="242"/>
      <c r="F31" s="243"/>
      <c r="G31" s="245"/>
      <c r="H31" s="244"/>
      <c r="I31" s="111"/>
      <c r="J31" s="111"/>
    </row>
    <row r="32" spans="5:6" ht="13.5" customHeight="1">
      <c r="E32" s="24"/>
      <c r="F32" s="24"/>
    </row>
    <row r="33" spans="5:6" ht="15.75" customHeight="1">
      <c r="E33" s="24"/>
      <c r="F33" s="24"/>
    </row>
    <row r="34" spans="5:6" ht="13.5" customHeight="1">
      <c r="E34" s="24"/>
      <c r="F34" s="24"/>
    </row>
    <row r="35" spans="5:6" ht="13.5" customHeight="1">
      <c r="E35" s="24"/>
      <c r="F35" s="24"/>
    </row>
    <row r="36" spans="5:6" ht="13.5" customHeight="1">
      <c r="E36" s="24"/>
      <c r="F36" s="24"/>
    </row>
    <row r="37" spans="5:6" ht="13.5" customHeight="1">
      <c r="E37" s="24"/>
      <c r="F37" s="24"/>
    </row>
    <row r="38" spans="5:6" ht="13.5" customHeight="1">
      <c r="E38" s="24"/>
      <c r="F38" s="24"/>
    </row>
    <row r="39" spans="5:6" ht="13.5" customHeight="1">
      <c r="E39" s="24"/>
      <c r="F39" s="24"/>
    </row>
    <row r="40" spans="5:6" ht="13.5" customHeight="1">
      <c r="E40" s="24"/>
      <c r="F40" s="24"/>
    </row>
    <row r="41" spans="5:6" ht="13.5" customHeight="1">
      <c r="E41" s="24"/>
      <c r="F41" s="24"/>
    </row>
    <row r="42" spans="5:6" ht="13.5" customHeight="1">
      <c r="E42" s="24"/>
      <c r="F42" s="24"/>
    </row>
    <row r="43" spans="5:6" ht="13.5" customHeight="1">
      <c r="E43" s="24"/>
      <c r="F43" s="24"/>
    </row>
    <row r="44" spans="5:6" ht="13.5" customHeight="1">
      <c r="E44" s="24"/>
      <c r="F44" s="24"/>
    </row>
    <row r="45" spans="5:6" ht="13.5" customHeight="1">
      <c r="E45" s="24"/>
      <c r="F45" s="24"/>
    </row>
    <row r="46" spans="5:6" ht="13.5" customHeight="1">
      <c r="E46" s="24"/>
      <c r="F46" s="24"/>
    </row>
    <row r="47" spans="5:6" ht="13.5" customHeight="1">
      <c r="E47" s="24"/>
      <c r="F47" s="24"/>
    </row>
    <row r="48" spans="5:6" ht="13.5" customHeight="1">
      <c r="E48" s="24"/>
      <c r="F48" s="24"/>
    </row>
    <row r="49" spans="5:6" ht="13.5" customHeight="1">
      <c r="E49" s="24"/>
      <c r="F49" s="24"/>
    </row>
    <row r="50" spans="5:6" ht="13.5" customHeight="1">
      <c r="E50" s="24"/>
      <c r="F50" s="24"/>
    </row>
    <row r="51" spans="5:6" ht="13.5" customHeight="1">
      <c r="E51" s="24"/>
      <c r="F51" s="24"/>
    </row>
    <row r="52" spans="5:6" ht="13.5" customHeight="1">
      <c r="E52" s="24"/>
      <c r="F52" s="24"/>
    </row>
    <row r="53" spans="5:6" ht="13.5" customHeight="1">
      <c r="E53" s="24"/>
      <c r="F53" s="24"/>
    </row>
    <row r="54" spans="5:6" ht="13.5" customHeight="1">
      <c r="E54" s="24"/>
      <c r="F54" s="24"/>
    </row>
    <row r="55" spans="5:6" ht="13.5" customHeight="1">
      <c r="E55" s="24"/>
      <c r="F55" s="24"/>
    </row>
    <row r="56" spans="5:6" ht="13.5" customHeight="1">
      <c r="E56" s="24"/>
      <c r="F56" s="24"/>
    </row>
    <row r="57" spans="5:6" ht="13.5" customHeight="1">
      <c r="E57" s="24"/>
      <c r="F57" s="24"/>
    </row>
    <row r="58" spans="5:6" ht="13.5" customHeight="1">
      <c r="E58" s="24"/>
      <c r="F58" s="24"/>
    </row>
    <row r="59" spans="5:6" ht="13.5" customHeight="1">
      <c r="E59" s="24"/>
      <c r="F59" s="24"/>
    </row>
    <row r="60" spans="5:6" ht="13.5" customHeight="1">
      <c r="E60" s="24"/>
      <c r="F60" s="24"/>
    </row>
    <row r="61" spans="5:6" ht="13.5" customHeight="1">
      <c r="E61" s="24"/>
      <c r="F61" s="24"/>
    </row>
    <row r="62" spans="5:6" ht="13.5" customHeight="1">
      <c r="E62" s="24"/>
      <c r="F62" s="24"/>
    </row>
    <row r="63" spans="5:6" ht="13.5" customHeight="1">
      <c r="E63" s="24"/>
      <c r="F63" s="24"/>
    </row>
    <row r="64" spans="5:6" ht="13.5" customHeight="1">
      <c r="E64" s="24"/>
      <c r="F64" s="24"/>
    </row>
    <row r="65" spans="5:6" ht="13.5" customHeight="1">
      <c r="E65" s="24"/>
      <c r="F65" s="24"/>
    </row>
    <row r="66" spans="5:6" ht="13.5" customHeight="1">
      <c r="E66" s="24"/>
      <c r="F66" s="24"/>
    </row>
    <row r="67" spans="5:6" ht="13.5" customHeight="1">
      <c r="E67" s="24"/>
      <c r="F67" s="24"/>
    </row>
    <row r="68" spans="5:6" ht="13.5" customHeight="1">
      <c r="E68" s="24"/>
      <c r="F68" s="24"/>
    </row>
    <row r="69" spans="5:6" ht="13.5" customHeight="1">
      <c r="E69" s="24"/>
      <c r="F69" s="24"/>
    </row>
    <row r="70" spans="5:6" ht="13.5" customHeight="1">
      <c r="E70" s="24"/>
      <c r="F70" s="24"/>
    </row>
    <row r="71" spans="5:6" ht="13.5" customHeight="1">
      <c r="E71" s="24"/>
      <c r="F71" s="24"/>
    </row>
    <row r="72" spans="5:6" ht="13.5" customHeight="1">
      <c r="E72" s="24"/>
      <c r="F72" s="24"/>
    </row>
    <row r="73" spans="5:6" ht="13.5" customHeight="1">
      <c r="E73" s="24"/>
      <c r="F73" s="24"/>
    </row>
    <row r="74" spans="5:6" ht="13.5" customHeight="1">
      <c r="E74" s="24"/>
      <c r="F74" s="24"/>
    </row>
    <row r="75" spans="5:6" ht="13.5" customHeight="1">
      <c r="E75" s="24"/>
      <c r="F75" s="24"/>
    </row>
    <row r="76" spans="5:6" ht="13.5" customHeight="1">
      <c r="E76" s="24"/>
      <c r="F76" s="24"/>
    </row>
    <row r="77" spans="5:6" ht="13.5" customHeight="1">
      <c r="E77" s="24"/>
      <c r="F77" s="24"/>
    </row>
    <row r="78" spans="5:6" ht="13.5" customHeight="1">
      <c r="E78" s="24"/>
      <c r="F78" s="24"/>
    </row>
    <row r="79" spans="5:6" ht="13.5" customHeight="1">
      <c r="E79" s="24"/>
      <c r="F79" s="24"/>
    </row>
    <row r="80" spans="5:6" ht="13.5" customHeight="1">
      <c r="E80" s="24"/>
      <c r="F80" s="24"/>
    </row>
    <row r="81" spans="5:6" ht="13.5" customHeight="1">
      <c r="E81" s="24"/>
      <c r="F81" s="24"/>
    </row>
    <row r="82" spans="5:6" ht="13.5" customHeight="1">
      <c r="E82" s="24"/>
      <c r="F82" s="24"/>
    </row>
    <row r="83" spans="5:6" ht="13.5" customHeight="1">
      <c r="E83" s="24"/>
      <c r="F83" s="24"/>
    </row>
    <row r="84" spans="5:6" ht="13.5" customHeight="1">
      <c r="E84" s="24"/>
      <c r="F84" s="24"/>
    </row>
    <row r="85" spans="5:6" ht="13.5" customHeight="1">
      <c r="E85" s="24"/>
      <c r="F85" s="24"/>
    </row>
    <row r="86" spans="5:6" ht="13.5" customHeight="1">
      <c r="E86" s="24"/>
      <c r="F86" s="24"/>
    </row>
    <row r="87" spans="5:6" ht="13.5" customHeight="1">
      <c r="E87" s="24"/>
      <c r="F87" s="24"/>
    </row>
    <row r="88" spans="5:6" ht="13.5" customHeight="1">
      <c r="E88" s="24"/>
      <c r="F88" s="24"/>
    </row>
    <row r="89" spans="5:6" ht="13.5" customHeight="1">
      <c r="E89" s="24"/>
      <c r="F89" s="24"/>
    </row>
    <row r="90" spans="5:6" ht="13.5" customHeight="1">
      <c r="E90" s="24"/>
      <c r="F90" s="24"/>
    </row>
    <row r="91" spans="5:6" ht="13.5" customHeight="1">
      <c r="E91" s="24"/>
      <c r="F91" s="24"/>
    </row>
  </sheetData>
  <sheetProtection/>
  <mergeCells count="7">
    <mergeCell ref="A11:C11"/>
    <mergeCell ref="A31:C31"/>
    <mergeCell ref="A1:G1"/>
    <mergeCell ref="A2:G2"/>
    <mergeCell ref="A5:C5"/>
    <mergeCell ref="A24:C24"/>
    <mergeCell ref="A23:C23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113"/>
  <sheetViews>
    <sheetView zoomScale="75" zoomScaleNormal="75" zoomScalePageLayoutView="0" workbookViewId="0" topLeftCell="A1">
      <selection activeCell="A2" sqref="A2:G2"/>
    </sheetView>
  </sheetViews>
  <sheetFormatPr defaultColWidth="7.8515625" defaultRowHeight="13.5" customHeight="1"/>
  <cols>
    <col min="1" max="1" width="7.28125" style="120" bestFit="1" customWidth="1"/>
    <col min="2" max="2" width="4.57421875" style="14" customWidth="1"/>
    <col min="3" max="3" width="29.8515625" style="15" bestFit="1" customWidth="1"/>
    <col min="4" max="4" width="2.8515625" style="0" customWidth="1"/>
    <col min="5" max="5" width="19.57421875" style="16" bestFit="1" customWidth="1"/>
    <col min="6" max="6" width="19.57421875" style="16" customWidth="1"/>
    <col min="7" max="7" width="16.421875" style="16" customWidth="1"/>
    <col min="8" max="8" width="26.00390625" style="95" customWidth="1"/>
    <col min="9" max="9" width="13.28125" style="0" bestFit="1" customWidth="1"/>
    <col min="10" max="10" width="27.8515625" style="0" bestFit="1" customWidth="1"/>
    <col min="11" max="11" width="7.8515625" style="0" customWidth="1"/>
  </cols>
  <sheetData>
    <row r="1" spans="1:8" s="1" customFormat="1" ht="31.5" customHeight="1">
      <c r="A1" s="286" t="s">
        <v>588</v>
      </c>
      <c r="B1" s="287"/>
      <c r="C1" s="287"/>
      <c r="D1" s="287"/>
      <c r="E1" s="287"/>
      <c r="F1" s="287"/>
      <c r="G1" s="287"/>
      <c r="H1" s="232"/>
    </row>
    <row r="2" spans="1:8" s="1" customFormat="1" ht="27">
      <c r="A2" s="283">
        <v>41057</v>
      </c>
      <c r="B2" s="284"/>
      <c r="C2" s="284"/>
      <c r="D2" s="284"/>
      <c r="E2" s="284"/>
      <c r="F2" s="284"/>
      <c r="G2" s="284"/>
      <c r="H2" s="233"/>
    </row>
    <row r="3" spans="1:8" s="11" customFormat="1" ht="18.75" customHeight="1">
      <c r="A3" s="86" t="s">
        <v>2</v>
      </c>
      <c r="B3" s="87" t="s">
        <v>3</v>
      </c>
      <c r="C3" s="89" t="s">
        <v>5</v>
      </c>
      <c r="D3" s="90"/>
      <c r="E3" s="91" t="s">
        <v>6</v>
      </c>
      <c r="F3" s="92" t="s">
        <v>8</v>
      </c>
      <c r="G3" s="92" t="s">
        <v>7</v>
      </c>
      <c r="H3" s="234" t="s">
        <v>548</v>
      </c>
    </row>
    <row r="4" spans="1:8" s="11" customFormat="1" ht="18.75" customHeight="1">
      <c r="A4" s="86" t="s">
        <v>174</v>
      </c>
      <c r="B4" s="87"/>
      <c r="C4" s="89"/>
      <c r="D4" s="90"/>
      <c r="E4" s="91"/>
      <c r="F4" s="92"/>
      <c r="G4" s="92"/>
      <c r="H4" s="234"/>
    </row>
    <row r="5" spans="1:8" ht="18.75" customHeight="1">
      <c r="A5" s="279" t="s">
        <v>589</v>
      </c>
      <c r="B5" s="280"/>
      <c r="C5" s="280"/>
      <c r="D5" s="103"/>
      <c r="E5" s="96" t="s">
        <v>0</v>
      </c>
      <c r="F5" s="94" t="s">
        <v>1</v>
      </c>
      <c r="G5" s="97">
        <v>5</v>
      </c>
      <c r="H5" s="235"/>
    </row>
    <row r="6" spans="1:10" s="110" customFormat="1" ht="18.75" customHeight="1">
      <c r="A6" s="236">
        <v>2</v>
      </c>
      <c r="B6" s="100">
        <v>1</v>
      </c>
      <c r="C6" s="101" t="s">
        <v>606</v>
      </c>
      <c r="D6" s="103"/>
      <c r="E6" s="104">
        <v>0.013148148148148147</v>
      </c>
      <c r="F6" s="105">
        <f aca="true" t="shared" si="0" ref="F6:F34">E6/$G$5</f>
        <v>0.0026296296296296293</v>
      </c>
      <c r="G6" s="106">
        <f aca="true" t="shared" si="1" ref="G6:G34">($G$5/E6)/24</f>
        <v>15.845070422535214</v>
      </c>
      <c r="H6" s="237" t="s">
        <v>635</v>
      </c>
      <c r="I6" s="111"/>
      <c r="J6" s="111"/>
    </row>
    <row r="7" spans="1:10" s="110" customFormat="1" ht="18.75" customHeight="1">
      <c r="A7" s="236">
        <v>5</v>
      </c>
      <c r="B7" s="100">
        <v>2</v>
      </c>
      <c r="C7" s="101" t="s">
        <v>607</v>
      </c>
      <c r="D7" s="103"/>
      <c r="E7" s="104">
        <v>0.013668981481481482</v>
      </c>
      <c r="F7" s="105">
        <f t="shared" si="0"/>
        <v>0.0027337962962962962</v>
      </c>
      <c r="G7" s="106">
        <f t="shared" si="1"/>
        <v>15.241320914479255</v>
      </c>
      <c r="H7" s="238"/>
      <c r="I7" s="111"/>
      <c r="J7" s="111"/>
    </row>
    <row r="8" spans="1:10" s="110" customFormat="1" ht="18.75" customHeight="1">
      <c r="A8" s="236">
        <v>6</v>
      </c>
      <c r="B8" s="100">
        <v>3</v>
      </c>
      <c r="C8" s="101" t="s">
        <v>608</v>
      </c>
      <c r="D8" s="103"/>
      <c r="E8" s="104">
        <v>0.013726851851851851</v>
      </c>
      <c r="F8" s="105">
        <f t="shared" si="0"/>
        <v>0.0027453703703703702</v>
      </c>
      <c r="G8" s="106">
        <f t="shared" si="1"/>
        <v>15.177065767284992</v>
      </c>
      <c r="H8" s="238"/>
      <c r="I8" s="111"/>
      <c r="J8" s="111"/>
    </row>
    <row r="9" spans="1:10" s="110" customFormat="1" ht="18.75" customHeight="1">
      <c r="A9" s="236">
        <v>9</v>
      </c>
      <c r="B9" s="100">
        <v>4</v>
      </c>
      <c r="C9" s="101" t="s">
        <v>614</v>
      </c>
      <c r="D9" s="103"/>
      <c r="E9" s="104">
        <v>0.014571759259259258</v>
      </c>
      <c r="F9" s="105">
        <f t="shared" si="0"/>
        <v>0.0029143518518518516</v>
      </c>
      <c r="G9" s="106">
        <f t="shared" si="1"/>
        <v>14.297061159650518</v>
      </c>
      <c r="H9" s="238"/>
      <c r="I9" s="111"/>
      <c r="J9" s="111"/>
    </row>
    <row r="10" spans="1:10" s="110" customFormat="1" ht="18.75" customHeight="1">
      <c r="A10" s="236">
        <v>11</v>
      </c>
      <c r="B10" s="100">
        <v>5</v>
      </c>
      <c r="C10" s="101" t="s">
        <v>609</v>
      </c>
      <c r="D10" s="103"/>
      <c r="E10" s="104">
        <v>0.014722222222222222</v>
      </c>
      <c r="F10" s="105">
        <f t="shared" si="0"/>
        <v>0.0029444444444444444</v>
      </c>
      <c r="G10" s="106">
        <f t="shared" si="1"/>
        <v>14.150943396226417</v>
      </c>
      <c r="H10" s="237" t="s">
        <v>639</v>
      </c>
      <c r="I10" s="111"/>
      <c r="J10" s="111"/>
    </row>
    <row r="11" spans="1:10" s="110" customFormat="1" ht="18.75" customHeight="1">
      <c r="A11" s="236">
        <v>12</v>
      </c>
      <c r="B11" s="100">
        <v>6</v>
      </c>
      <c r="C11" s="101" t="s">
        <v>633</v>
      </c>
      <c r="D11" s="103"/>
      <c r="E11" s="104">
        <v>0.014756944444444446</v>
      </c>
      <c r="F11" s="105">
        <f t="shared" si="0"/>
        <v>0.0029513888888888892</v>
      </c>
      <c r="G11" s="106">
        <f t="shared" si="1"/>
        <v>14.117647058823529</v>
      </c>
      <c r="H11" s="238"/>
      <c r="I11" s="111"/>
      <c r="J11" s="111"/>
    </row>
    <row r="12" spans="1:10" s="110" customFormat="1" ht="18.75" customHeight="1">
      <c r="A12" s="236">
        <v>16</v>
      </c>
      <c r="B12" s="100">
        <v>7</v>
      </c>
      <c r="C12" s="101" t="s">
        <v>612</v>
      </c>
      <c r="D12" s="103"/>
      <c r="E12" s="104">
        <v>0.014953703703703705</v>
      </c>
      <c r="F12" s="105">
        <f t="shared" si="0"/>
        <v>0.002990740740740741</v>
      </c>
      <c r="G12" s="106">
        <f t="shared" si="1"/>
        <v>13.93188854489164</v>
      </c>
      <c r="H12" s="237" t="s">
        <v>636</v>
      </c>
      <c r="I12" s="111"/>
      <c r="J12" s="111"/>
    </row>
    <row r="13" spans="1:10" s="110" customFormat="1" ht="18.75" customHeight="1">
      <c r="A13" s="236">
        <v>19</v>
      </c>
      <c r="B13" s="100">
        <v>8</v>
      </c>
      <c r="C13" s="101" t="s">
        <v>615</v>
      </c>
      <c r="D13" s="103"/>
      <c r="E13" s="104">
        <v>0.01539351851851852</v>
      </c>
      <c r="F13" s="105">
        <f t="shared" si="0"/>
        <v>0.003078703703703704</v>
      </c>
      <c r="G13" s="106">
        <f t="shared" si="1"/>
        <v>13.533834586466163</v>
      </c>
      <c r="H13" s="239"/>
      <c r="I13" s="111"/>
      <c r="J13" s="111"/>
    </row>
    <row r="14" spans="1:10" s="110" customFormat="1" ht="18.75" customHeight="1">
      <c r="A14" s="236">
        <v>20</v>
      </c>
      <c r="B14" s="100">
        <v>9</v>
      </c>
      <c r="C14" s="101" t="s">
        <v>616</v>
      </c>
      <c r="D14" s="103"/>
      <c r="E14" s="104">
        <v>0.01539351851851852</v>
      </c>
      <c r="F14" s="105">
        <f t="shared" si="0"/>
        <v>0.003078703703703704</v>
      </c>
      <c r="G14" s="106">
        <f t="shared" si="1"/>
        <v>13.533834586466163</v>
      </c>
      <c r="H14" s="239"/>
      <c r="I14" s="111"/>
      <c r="J14" s="111"/>
    </row>
    <row r="15" spans="1:10" s="110" customFormat="1" ht="18.75" customHeight="1">
      <c r="A15" s="236">
        <v>21</v>
      </c>
      <c r="B15" s="100">
        <v>10</v>
      </c>
      <c r="C15" s="101" t="s">
        <v>613</v>
      </c>
      <c r="D15" s="103"/>
      <c r="E15" s="104">
        <v>0.015625</v>
      </c>
      <c r="F15" s="105">
        <f t="shared" si="0"/>
        <v>0.003125</v>
      </c>
      <c r="G15" s="106">
        <f t="shared" si="1"/>
        <v>13.333333333333334</v>
      </c>
      <c r="H15" s="239"/>
      <c r="I15" s="111"/>
      <c r="J15" s="111"/>
    </row>
    <row r="16" spans="1:10" s="110" customFormat="1" ht="18.75" customHeight="1">
      <c r="A16" s="236">
        <v>22</v>
      </c>
      <c r="B16" s="100">
        <v>11</v>
      </c>
      <c r="C16" s="101" t="s">
        <v>617</v>
      </c>
      <c r="D16" s="103"/>
      <c r="E16" s="104">
        <v>0.015625</v>
      </c>
      <c r="F16" s="105">
        <f t="shared" si="0"/>
        <v>0.003125</v>
      </c>
      <c r="G16" s="106">
        <f t="shared" si="1"/>
        <v>13.333333333333334</v>
      </c>
      <c r="H16" s="239"/>
      <c r="I16" s="111"/>
      <c r="J16" s="111"/>
    </row>
    <row r="17" spans="1:10" s="110" customFormat="1" ht="18.75" customHeight="1">
      <c r="A17" s="236">
        <v>25</v>
      </c>
      <c r="B17" s="100">
        <v>12</v>
      </c>
      <c r="C17" s="101" t="s">
        <v>610</v>
      </c>
      <c r="D17" s="103"/>
      <c r="E17" s="104">
        <v>0.015949074074074074</v>
      </c>
      <c r="F17" s="105">
        <f t="shared" si="0"/>
        <v>0.0031898148148148146</v>
      </c>
      <c r="G17" s="106">
        <f t="shared" si="1"/>
        <v>13.062409288824384</v>
      </c>
      <c r="H17" s="239"/>
      <c r="I17" s="111"/>
      <c r="J17" s="111"/>
    </row>
    <row r="18" spans="1:10" s="110" customFormat="1" ht="18.75" customHeight="1">
      <c r="A18" s="236">
        <v>26</v>
      </c>
      <c r="B18" s="100">
        <v>13</v>
      </c>
      <c r="C18" s="101" t="s">
        <v>611</v>
      </c>
      <c r="D18" s="103"/>
      <c r="E18" s="104">
        <v>0.015949074074074074</v>
      </c>
      <c r="F18" s="105">
        <f t="shared" si="0"/>
        <v>0.0031898148148148146</v>
      </c>
      <c r="G18" s="106">
        <f t="shared" si="1"/>
        <v>13.062409288824384</v>
      </c>
      <c r="H18" s="239"/>
      <c r="I18" s="111"/>
      <c r="J18" s="111"/>
    </row>
    <row r="19" spans="1:10" s="110" customFormat="1" ht="18.75" customHeight="1">
      <c r="A19" s="236">
        <v>31</v>
      </c>
      <c r="B19" s="100">
        <v>14</v>
      </c>
      <c r="C19" s="101" t="s">
        <v>618</v>
      </c>
      <c r="D19" s="103"/>
      <c r="E19" s="104">
        <v>0.016458333333333332</v>
      </c>
      <c r="F19" s="105">
        <f t="shared" si="0"/>
        <v>0.0032916666666666663</v>
      </c>
      <c r="G19" s="106">
        <f t="shared" si="1"/>
        <v>12.658227848101268</v>
      </c>
      <c r="H19" s="239"/>
      <c r="I19" s="111"/>
      <c r="J19" s="111"/>
    </row>
    <row r="20" spans="1:10" s="110" customFormat="1" ht="18.75" customHeight="1">
      <c r="A20" s="236">
        <v>32</v>
      </c>
      <c r="B20" s="100">
        <v>15</v>
      </c>
      <c r="C20" s="101" t="s">
        <v>619</v>
      </c>
      <c r="D20" s="103"/>
      <c r="E20" s="104">
        <v>0.016469907407407405</v>
      </c>
      <c r="F20" s="105">
        <f t="shared" si="0"/>
        <v>0.003293981481481481</v>
      </c>
      <c r="G20" s="106">
        <f t="shared" si="1"/>
        <v>12.64933239634575</v>
      </c>
      <c r="H20" s="239"/>
      <c r="I20" s="111"/>
      <c r="J20" s="111"/>
    </row>
    <row r="21" spans="1:10" s="110" customFormat="1" ht="18.75" customHeight="1">
      <c r="A21" s="236">
        <v>33</v>
      </c>
      <c r="B21" s="100">
        <v>16</v>
      </c>
      <c r="C21" s="101" t="s">
        <v>620</v>
      </c>
      <c r="D21" s="103"/>
      <c r="E21" s="104">
        <v>0.016469907407407405</v>
      </c>
      <c r="F21" s="105">
        <f t="shared" si="0"/>
        <v>0.003293981481481481</v>
      </c>
      <c r="G21" s="106">
        <f t="shared" si="1"/>
        <v>12.64933239634575</v>
      </c>
      <c r="H21" s="239"/>
      <c r="I21" s="111"/>
      <c r="J21" s="111"/>
    </row>
    <row r="22" spans="1:10" s="110" customFormat="1" ht="18.75" customHeight="1">
      <c r="A22" s="236">
        <v>41</v>
      </c>
      <c r="B22" s="100">
        <v>17</v>
      </c>
      <c r="C22" s="101" t="s">
        <v>621</v>
      </c>
      <c r="D22" s="103"/>
      <c r="E22" s="104">
        <v>0.01704861111111111</v>
      </c>
      <c r="F22" s="105">
        <f t="shared" si="0"/>
        <v>0.0034097222222222224</v>
      </c>
      <c r="G22" s="106">
        <f t="shared" si="1"/>
        <v>12.219959266802443</v>
      </c>
      <c r="H22" s="239"/>
      <c r="I22" s="111"/>
      <c r="J22" s="111"/>
    </row>
    <row r="23" spans="1:10" s="110" customFormat="1" ht="18.75" customHeight="1">
      <c r="A23" s="236">
        <v>46</v>
      </c>
      <c r="B23" s="100">
        <v>18</v>
      </c>
      <c r="C23" s="101" t="s">
        <v>622</v>
      </c>
      <c r="D23" s="103"/>
      <c r="E23" s="104">
        <v>0.01724537037037037</v>
      </c>
      <c r="F23" s="105">
        <f t="shared" si="0"/>
        <v>0.003449074074074074</v>
      </c>
      <c r="G23" s="106">
        <f t="shared" si="1"/>
        <v>12.080536912751677</v>
      </c>
      <c r="H23" s="239"/>
      <c r="I23" s="111"/>
      <c r="J23" s="111"/>
    </row>
    <row r="24" spans="1:10" s="110" customFormat="1" ht="18.75" customHeight="1">
      <c r="A24" s="236">
        <v>49</v>
      </c>
      <c r="B24" s="100">
        <v>19</v>
      </c>
      <c r="C24" s="101" t="s">
        <v>623</v>
      </c>
      <c r="D24" s="103"/>
      <c r="E24" s="104">
        <v>0.01741898148148148</v>
      </c>
      <c r="F24" s="105">
        <f t="shared" si="0"/>
        <v>0.003483796296296296</v>
      </c>
      <c r="G24" s="106">
        <f t="shared" si="1"/>
        <v>11.96013289036545</v>
      </c>
      <c r="H24" s="239"/>
      <c r="I24" s="111"/>
      <c r="J24" s="111"/>
    </row>
    <row r="25" spans="1:10" s="110" customFormat="1" ht="18.75" customHeight="1">
      <c r="A25" s="236">
        <v>53</v>
      </c>
      <c r="B25" s="100">
        <v>20</v>
      </c>
      <c r="C25" s="101" t="s">
        <v>624</v>
      </c>
      <c r="D25" s="103"/>
      <c r="E25" s="104">
        <v>0.01761574074074074</v>
      </c>
      <c r="F25" s="105">
        <f t="shared" si="0"/>
        <v>0.003523148148148148</v>
      </c>
      <c r="G25" s="106">
        <f t="shared" si="1"/>
        <v>11.826544021024967</v>
      </c>
      <c r="H25" s="239"/>
      <c r="I25" s="111"/>
      <c r="J25" s="111"/>
    </row>
    <row r="26" spans="1:10" s="110" customFormat="1" ht="18.75" customHeight="1">
      <c r="A26" s="236">
        <v>69</v>
      </c>
      <c r="B26" s="100">
        <v>21</v>
      </c>
      <c r="C26" s="101" t="s">
        <v>625</v>
      </c>
      <c r="D26" s="103"/>
      <c r="E26" s="104">
        <v>0.018865740740740742</v>
      </c>
      <c r="F26" s="105">
        <f t="shared" si="0"/>
        <v>0.0037731481481481483</v>
      </c>
      <c r="G26" s="106">
        <f t="shared" si="1"/>
        <v>11.042944785276072</v>
      </c>
      <c r="H26" s="239"/>
      <c r="I26" s="111"/>
      <c r="J26" s="111"/>
    </row>
    <row r="27" spans="1:10" s="110" customFormat="1" ht="18.75" customHeight="1">
      <c r="A27" s="236">
        <v>74</v>
      </c>
      <c r="B27" s="100">
        <v>22</v>
      </c>
      <c r="C27" s="101" t="s">
        <v>638</v>
      </c>
      <c r="D27" s="103"/>
      <c r="E27" s="104">
        <v>0.0190625</v>
      </c>
      <c r="F27" s="105">
        <f t="shared" si="0"/>
        <v>0.0038125</v>
      </c>
      <c r="G27" s="106">
        <f t="shared" si="1"/>
        <v>10.92896174863388</v>
      </c>
      <c r="H27" s="239"/>
      <c r="I27" s="111"/>
      <c r="J27" s="111"/>
    </row>
    <row r="28" spans="1:10" s="110" customFormat="1" ht="18.75" customHeight="1">
      <c r="A28" s="236">
        <v>82</v>
      </c>
      <c r="B28" s="100">
        <v>23</v>
      </c>
      <c r="C28" s="101" t="s">
        <v>626</v>
      </c>
      <c r="D28" s="103"/>
      <c r="E28" s="104">
        <v>0.01934027777777778</v>
      </c>
      <c r="F28" s="105">
        <f t="shared" si="0"/>
        <v>0.003868055555555556</v>
      </c>
      <c r="G28" s="106">
        <f t="shared" si="1"/>
        <v>10.771992818671455</v>
      </c>
      <c r="H28" s="239"/>
      <c r="I28" s="111"/>
      <c r="J28" s="111"/>
    </row>
    <row r="29" spans="1:10" s="110" customFormat="1" ht="18.75" customHeight="1">
      <c r="A29" s="236">
        <v>86</v>
      </c>
      <c r="B29" s="100">
        <v>24</v>
      </c>
      <c r="C29" s="101" t="s">
        <v>627</v>
      </c>
      <c r="D29" s="103"/>
      <c r="E29" s="104">
        <v>0.01951388888888889</v>
      </c>
      <c r="F29" s="105">
        <f t="shared" si="0"/>
        <v>0.003902777777777778</v>
      </c>
      <c r="G29" s="106">
        <f t="shared" si="1"/>
        <v>10.676156583629892</v>
      </c>
      <c r="H29" s="239"/>
      <c r="I29" s="111"/>
      <c r="J29" s="111"/>
    </row>
    <row r="30" spans="1:10" s="110" customFormat="1" ht="18.75" customHeight="1">
      <c r="A30" s="236">
        <v>87</v>
      </c>
      <c r="B30" s="100">
        <v>25</v>
      </c>
      <c r="C30" s="101" t="s">
        <v>628</v>
      </c>
      <c r="D30" s="103"/>
      <c r="E30" s="104">
        <v>0.019537037037037037</v>
      </c>
      <c r="F30" s="105">
        <f t="shared" si="0"/>
        <v>0.003907407407407407</v>
      </c>
      <c r="G30" s="106">
        <f t="shared" si="1"/>
        <v>10.663507109004739</v>
      </c>
      <c r="H30" s="239"/>
      <c r="I30" s="111"/>
      <c r="J30" s="111"/>
    </row>
    <row r="31" spans="1:10" s="110" customFormat="1" ht="18.75" customHeight="1">
      <c r="A31" s="236">
        <v>94</v>
      </c>
      <c r="B31" s="100">
        <v>26</v>
      </c>
      <c r="C31" s="101" t="s">
        <v>629</v>
      </c>
      <c r="D31" s="103"/>
      <c r="E31" s="104">
        <v>0.020104166666666666</v>
      </c>
      <c r="F31" s="105">
        <f t="shared" si="0"/>
        <v>0.004020833333333333</v>
      </c>
      <c r="G31" s="106">
        <f t="shared" si="1"/>
        <v>10.362694300518134</v>
      </c>
      <c r="H31" s="239"/>
      <c r="I31" s="111"/>
      <c r="J31" s="111"/>
    </row>
    <row r="32" spans="1:10" s="110" customFormat="1" ht="18.75" customHeight="1">
      <c r="A32" s="236">
        <v>128</v>
      </c>
      <c r="B32" s="100">
        <v>27</v>
      </c>
      <c r="C32" s="101" t="s">
        <v>630</v>
      </c>
      <c r="D32" s="103"/>
      <c r="E32" s="104">
        <v>0.02372685185185185</v>
      </c>
      <c r="F32" s="105">
        <f t="shared" si="0"/>
        <v>0.00474537037037037</v>
      </c>
      <c r="G32" s="106">
        <f t="shared" si="1"/>
        <v>8.78048780487805</v>
      </c>
      <c r="H32" s="239"/>
      <c r="I32" s="111"/>
      <c r="J32" s="111"/>
    </row>
    <row r="33" spans="1:10" s="110" customFormat="1" ht="18.75" customHeight="1">
      <c r="A33" s="236">
        <v>129</v>
      </c>
      <c r="B33" s="100">
        <v>28</v>
      </c>
      <c r="C33" s="101" t="s">
        <v>631</v>
      </c>
      <c r="D33" s="103"/>
      <c r="E33" s="104">
        <v>0.02372685185185185</v>
      </c>
      <c r="F33" s="105">
        <f t="shared" si="0"/>
        <v>0.00474537037037037</v>
      </c>
      <c r="G33" s="106">
        <f t="shared" si="1"/>
        <v>8.78048780487805</v>
      </c>
      <c r="H33" s="239"/>
      <c r="I33" s="111"/>
      <c r="J33" s="111"/>
    </row>
    <row r="34" spans="1:10" s="110" customFormat="1" ht="18.75" customHeight="1">
      <c r="A34" s="236">
        <v>130</v>
      </c>
      <c r="B34" s="100">
        <v>29</v>
      </c>
      <c r="C34" s="101" t="s">
        <v>632</v>
      </c>
      <c r="D34" s="103"/>
      <c r="E34" s="104">
        <v>0.02372685185185185</v>
      </c>
      <c r="F34" s="105">
        <f t="shared" si="0"/>
        <v>0.00474537037037037</v>
      </c>
      <c r="G34" s="106">
        <f t="shared" si="1"/>
        <v>8.78048780487805</v>
      </c>
      <c r="H34" s="239"/>
      <c r="I34" s="111"/>
      <c r="J34" s="111"/>
    </row>
    <row r="35" spans="1:10" s="110" customFormat="1" ht="18.75" customHeight="1">
      <c r="A35" s="240" t="s">
        <v>640</v>
      </c>
      <c r="B35" s="231"/>
      <c r="C35" s="105"/>
      <c r="D35" s="103"/>
      <c r="E35" s="104"/>
      <c r="F35" s="105"/>
      <c r="G35" s="106"/>
      <c r="H35" s="239"/>
      <c r="I35" s="111"/>
      <c r="J35" s="111"/>
    </row>
    <row r="36" spans="1:10" s="110" customFormat="1" ht="18.75" customHeight="1">
      <c r="A36" s="279" t="s">
        <v>173</v>
      </c>
      <c r="B36" s="280"/>
      <c r="C36" s="280"/>
      <c r="D36" s="103"/>
      <c r="E36" s="96" t="s">
        <v>0</v>
      </c>
      <c r="F36" s="97" t="s">
        <v>1</v>
      </c>
      <c r="G36" s="97">
        <v>10</v>
      </c>
      <c r="H36" s="239"/>
      <c r="I36" s="111"/>
      <c r="J36" s="111"/>
    </row>
    <row r="37" spans="1:10" s="110" customFormat="1" ht="18.75" customHeight="1">
      <c r="A37" s="236">
        <v>1</v>
      </c>
      <c r="B37" s="100">
        <v>29</v>
      </c>
      <c r="C37" s="101" t="s">
        <v>590</v>
      </c>
      <c r="D37" s="103"/>
      <c r="E37" s="104">
        <v>0.022847222222222224</v>
      </c>
      <c r="F37" s="105">
        <f aca="true" t="shared" si="2" ref="F37:F52">E37/$G$36</f>
        <v>0.0022847222222222223</v>
      </c>
      <c r="G37" s="106">
        <f aca="true" t="shared" si="3" ref="G37:G52">($G$36/E37)/24</f>
        <v>18.237082066869302</v>
      </c>
      <c r="H37" s="237" t="s">
        <v>637</v>
      </c>
      <c r="I37" s="111"/>
      <c r="J37" s="111"/>
    </row>
    <row r="38" spans="1:10" s="110" customFormat="1" ht="18.75" customHeight="1">
      <c r="A38" s="236">
        <v>4</v>
      </c>
      <c r="B38" s="100">
        <v>30</v>
      </c>
      <c r="C38" s="101" t="s">
        <v>591</v>
      </c>
      <c r="D38" s="103"/>
      <c r="E38" s="104">
        <v>0.026712962962962966</v>
      </c>
      <c r="F38" s="105">
        <f t="shared" si="2"/>
        <v>0.0026712962962962966</v>
      </c>
      <c r="G38" s="106">
        <f t="shared" si="3"/>
        <v>15.597920277296359</v>
      </c>
      <c r="H38" s="237" t="s">
        <v>641</v>
      </c>
      <c r="I38" s="111"/>
      <c r="J38" s="111"/>
    </row>
    <row r="39" spans="1:10" s="110" customFormat="1" ht="18.75" customHeight="1">
      <c r="A39" s="236">
        <v>13</v>
      </c>
      <c r="B39" s="100">
        <v>31</v>
      </c>
      <c r="C39" s="101" t="s">
        <v>592</v>
      </c>
      <c r="D39" s="103"/>
      <c r="E39" s="104">
        <v>0.028599537037037034</v>
      </c>
      <c r="F39" s="105">
        <f t="shared" si="2"/>
        <v>0.0028599537037037035</v>
      </c>
      <c r="G39" s="106">
        <f t="shared" si="3"/>
        <v>14.569000404694457</v>
      </c>
      <c r="H39" s="238"/>
      <c r="I39" s="111"/>
      <c r="J39" s="111"/>
    </row>
    <row r="40" spans="1:10" s="110" customFormat="1" ht="18.75" customHeight="1">
      <c r="A40" s="236">
        <v>20</v>
      </c>
      <c r="B40" s="100">
        <v>32</v>
      </c>
      <c r="C40" s="101" t="s">
        <v>593</v>
      </c>
      <c r="D40" s="103"/>
      <c r="E40" s="104">
        <v>0.02935185185185185</v>
      </c>
      <c r="F40" s="105">
        <f t="shared" si="2"/>
        <v>0.002935185185185185</v>
      </c>
      <c r="G40" s="106">
        <f t="shared" si="3"/>
        <v>14.195583596214512</v>
      </c>
      <c r="H40" s="238"/>
      <c r="I40" s="111"/>
      <c r="J40" s="111"/>
    </row>
    <row r="41" spans="1:10" s="110" customFormat="1" ht="18.75" customHeight="1">
      <c r="A41" s="236">
        <v>22</v>
      </c>
      <c r="B41" s="100">
        <v>33</v>
      </c>
      <c r="C41" s="101" t="s">
        <v>594</v>
      </c>
      <c r="D41" s="103"/>
      <c r="E41" s="104">
        <v>0.02951388888888889</v>
      </c>
      <c r="F41" s="105">
        <f t="shared" si="2"/>
        <v>0.0029513888888888892</v>
      </c>
      <c r="G41" s="106">
        <f t="shared" si="3"/>
        <v>14.117647058823529</v>
      </c>
      <c r="H41" s="238"/>
      <c r="I41" s="111"/>
      <c r="J41" s="111"/>
    </row>
    <row r="42" spans="1:10" s="110" customFormat="1" ht="18.75" customHeight="1">
      <c r="A42" s="236">
        <v>23</v>
      </c>
      <c r="B42" s="100">
        <v>34</v>
      </c>
      <c r="C42" s="101" t="s">
        <v>595</v>
      </c>
      <c r="D42" s="103"/>
      <c r="E42" s="104">
        <v>0.02952546296296296</v>
      </c>
      <c r="F42" s="105">
        <f t="shared" si="2"/>
        <v>0.002952546296296296</v>
      </c>
      <c r="G42" s="106">
        <f t="shared" si="3"/>
        <v>14.112112896903175</v>
      </c>
      <c r="H42" s="237" t="s">
        <v>642</v>
      </c>
      <c r="I42" s="111"/>
      <c r="J42" s="111"/>
    </row>
    <row r="43" spans="1:10" s="110" customFormat="1" ht="18.75" customHeight="1">
      <c r="A43" s="236">
        <v>24</v>
      </c>
      <c r="B43" s="100">
        <v>35</v>
      </c>
      <c r="C43" s="101" t="s">
        <v>596</v>
      </c>
      <c r="D43" s="103"/>
      <c r="E43" s="104">
        <v>0.03009259259259259</v>
      </c>
      <c r="F43" s="105">
        <f t="shared" si="2"/>
        <v>0.0030092592592592593</v>
      </c>
      <c r="G43" s="106">
        <f t="shared" si="3"/>
        <v>13.846153846153847</v>
      </c>
      <c r="H43" s="239"/>
      <c r="I43" s="111"/>
      <c r="J43" s="111"/>
    </row>
    <row r="44" spans="1:10" s="110" customFormat="1" ht="18.75" customHeight="1">
      <c r="A44" s="236">
        <v>26</v>
      </c>
      <c r="B44" s="100">
        <v>36</v>
      </c>
      <c r="C44" s="101" t="s">
        <v>597</v>
      </c>
      <c r="D44" s="103"/>
      <c r="E44" s="104">
        <v>0.03090277777777778</v>
      </c>
      <c r="F44" s="105">
        <f t="shared" si="2"/>
        <v>0.0030902777777777777</v>
      </c>
      <c r="G44" s="106">
        <f t="shared" si="3"/>
        <v>13.48314606741573</v>
      </c>
      <c r="H44" s="239"/>
      <c r="I44" s="111"/>
      <c r="J44" s="111"/>
    </row>
    <row r="45" spans="1:10" s="110" customFormat="1" ht="18.75" customHeight="1">
      <c r="A45" s="236">
        <v>29</v>
      </c>
      <c r="B45" s="100">
        <v>37</v>
      </c>
      <c r="C45" s="101" t="s">
        <v>598</v>
      </c>
      <c r="D45" s="103"/>
      <c r="E45" s="104">
        <v>0.03262731481481482</v>
      </c>
      <c r="F45" s="105">
        <f t="shared" si="2"/>
        <v>0.003262731481481482</v>
      </c>
      <c r="G45" s="106">
        <f t="shared" si="3"/>
        <v>12.770485987938985</v>
      </c>
      <c r="H45" s="239"/>
      <c r="I45" s="111"/>
      <c r="J45" s="111"/>
    </row>
    <row r="46" spans="1:10" s="110" customFormat="1" ht="18.75" customHeight="1">
      <c r="A46" s="236">
        <v>52</v>
      </c>
      <c r="B46" s="100">
        <v>38</v>
      </c>
      <c r="C46" s="101" t="s">
        <v>599</v>
      </c>
      <c r="D46" s="103"/>
      <c r="E46" s="104">
        <v>0.03304398148148149</v>
      </c>
      <c r="F46" s="105">
        <f t="shared" si="2"/>
        <v>0.0033043981481481488</v>
      </c>
      <c r="G46" s="106">
        <f t="shared" si="3"/>
        <v>12.609457092819612</v>
      </c>
      <c r="H46" s="239"/>
      <c r="I46" s="111"/>
      <c r="J46" s="111"/>
    </row>
    <row r="47" spans="1:10" s="110" customFormat="1" ht="18.75" customHeight="1">
      <c r="A47" s="236">
        <v>56</v>
      </c>
      <c r="B47" s="100">
        <v>39</v>
      </c>
      <c r="C47" s="101" t="s">
        <v>600</v>
      </c>
      <c r="D47" s="103"/>
      <c r="E47" s="104">
        <v>0.03387731481481481</v>
      </c>
      <c r="F47" s="105">
        <f t="shared" si="2"/>
        <v>0.003387731481481481</v>
      </c>
      <c r="G47" s="106">
        <f t="shared" si="3"/>
        <v>12.299282541851726</v>
      </c>
      <c r="H47" s="239"/>
      <c r="I47" s="111"/>
      <c r="J47" s="111"/>
    </row>
    <row r="48" spans="1:10" s="110" customFormat="1" ht="18.75" customHeight="1">
      <c r="A48" s="236">
        <v>57</v>
      </c>
      <c r="B48" s="100">
        <v>40</v>
      </c>
      <c r="C48" s="101" t="s">
        <v>601</v>
      </c>
      <c r="D48" s="103"/>
      <c r="E48" s="104">
        <v>0.03422453703703703</v>
      </c>
      <c r="F48" s="105">
        <f t="shared" si="2"/>
        <v>0.003422453703703703</v>
      </c>
      <c r="G48" s="106">
        <f t="shared" si="3"/>
        <v>12.17450118363206</v>
      </c>
      <c r="H48" s="239"/>
      <c r="I48" s="111"/>
      <c r="J48" s="111"/>
    </row>
    <row r="49" spans="1:10" s="110" customFormat="1" ht="18.75" customHeight="1">
      <c r="A49" s="236">
        <v>87</v>
      </c>
      <c r="B49" s="100">
        <v>41</v>
      </c>
      <c r="C49" s="101" t="s">
        <v>602</v>
      </c>
      <c r="D49" s="103"/>
      <c r="E49" s="104">
        <v>0.03451388888888889</v>
      </c>
      <c r="F49" s="105">
        <f t="shared" si="2"/>
        <v>0.0034513888888888893</v>
      </c>
      <c r="G49" s="106">
        <f t="shared" si="3"/>
        <v>12.072434607645874</v>
      </c>
      <c r="H49" s="239"/>
      <c r="I49" s="111"/>
      <c r="J49" s="111"/>
    </row>
    <row r="50" spans="1:10" s="110" customFormat="1" ht="18.75" customHeight="1">
      <c r="A50" s="236">
        <v>88</v>
      </c>
      <c r="B50" s="100">
        <v>42</v>
      </c>
      <c r="C50" s="101" t="s">
        <v>603</v>
      </c>
      <c r="D50" s="103"/>
      <c r="E50" s="104">
        <v>0.034768518518518525</v>
      </c>
      <c r="F50" s="105">
        <f t="shared" si="2"/>
        <v>0.0034768518518518525</v>
      </c>
      <c r="G50" s="106">
        <f t="shared" si="3"/>
        <v>11.984021304926763</v>
      </c>
      <c r="H50" s="239"/>
      <c r="I50" s="111"/>
      <c r="J50" s="111"/>
    </row>
    <row r="51" spans="1:10" s="110" customFormat="1" ht="18.75" customHeight="1">
      <c r="A51" s="236">
        <v>94</v>
      </c>
      <c r="B51" s="100">
        <v>43</v>
      </c>
      <c r="C51" s="101" t="s">
        <v>604</v>
      </c>
      <c r="D51" s="103"/>
      <c r="E51" s="104">
        <v>0.03481481481481481</v>
      </c>
      <c r="F51" s="105">
        <f t="shared" si="2"/>
        <v>0.0034814814814814812</v>
      </c>
      <c r="G51" s="106">
        <f t="shared" si="3"/>
        <v>11.96808510638298</v>
      </c>
      <c r="H51" s="239"/>
      <c r="I51" s="111"/>
      <c r="J51" s="111"/>
    </row>
    <row r="52" spans="1:10" s="110" customFormat="1" ht="18.75" customHeight="1">
      <c r="A52" s="236">
        <v>95</v>
      </c>
      <c r="B52" s="100">
        <v>44</v>
      </c>
      <c r="C52" s="101" t="s">
        <v>605</v>
      </c>
      <c r="D52" s="103"/>
      <c r="E52" s="104">
        <v>0.03484953703703703</v>
      </c>
      <c r="F52" s="105">
        <f t="shared" si="2"/>
        <v>0.0034849537037037032</v>
      </c>
      <c r="G52" s="106">
        <f t="shared" si="3"/>
        <v>11.956160743938893</v>
      </c>
      <c r="H52" s="239"/>
      <c r="I52" s="111"/>
      <c r="J52" s="111"/>
    </row>
    <row r="53" spans="1:10" s="110" customFormat="1" ht="18.75" customHeight="1" thickBot="1">
      <c r="A53" s="285" t="s">
        <v>634</v>
      </c>
      <c r="B53" s="278"/>
      <c r="C53" s="278"/>
      <c r="D53" s="241"/>
      <c r="E53" s="242"/>
      <c r="F53" s="243"/>
      <c r="G53" s="245"/>
      <c r="H53" s="244"/>
      <c r="I53" s="111"/>
      <c r="J53" s="111"/>
    </row>
    <row r="54" spans="5:6" ht="13.5" customHeight="1">
      <c r="E54" s="24"/>
      <c r="F54" s="24"/>
    </row>
    <row r="55" spans="5:6" ht="15.75" customHeight="1">
      <c r="E55" s="24"/>
      <c r="F55" s="24"/>
    </row>
    <row r="56" spans="5:6" ht="13.5" customHeight="1">
      <c r="E56" s="24"/>
      <c r="F56" s="24"/>
    </row>
    <row r="57" spans="5:6" ht="13.5" customHeight="1">
      <c r="E57" s="24"/>
      <c r="F57" s="24"/>
    </row>
    <row r="58" spans="5:6" ht="13.5" customHeight="1">
      <c r="E58" s="24"/>
      <c r="F58" s="24"/>
    </row>
    <row r="59" spans="5:6" ht="13.5" customHeight="1">
      <c r="E59" s="24"/>
      <c r="F59" s="24"/>
    </row>
    <row r="60" spans="5:6" ht="13.5" customHeight="1">
      <c r="E60" s="24"/>
      <c r="F60" s="24"/>
    </row>
    <row r="61" spans="5:6" ht="13.5" customHeight="1">
      <c r="E61" s="24"/>
      <c r="F61" s="24"/>
    </row>
    <row r="62" spans="5:6" ht="13.5" customHeight="1">
      <c r="E62" s="24"/>
      <c r="F62" s="24"/>
    </row>
    <row r="63" spans="5:6" ht="13.5" customHeight="1">
      <c r="E63" s="24"/>
      <c r="F63" s="24"/>
    </row>
    <row r="64" spans="5:6" ht="13.5" customHeight="1">
      <c r="E64" s="24"/>
      <c r="F64" s="24"/>
    </row>
    <row r="65" spans="5:6" ht="13.5" customHeight="1">
      <c r="E65" s="24"/>
      <c r="F65" s="24"/>
    </row>
    <row r="66" spans="5:6" ht="13.5" customHeight="1">
      <c r="E66" s="24"/>
      <c r="F66" s="24"/>
    </row>
    <row r="67" spans="5:6" ht="13.5" customHeight="1">
      <c r="E67" s="24"/>
      <c r="F67" s="24"/>
    </row>
    <row r="68" spans="5:6" ht="13.5" customHeight="1">
      <c r="E68" s="24"/>
      <c r="F68" s="24"/>
    </row>
    <row r="69" spans="5:6" ht="13.5" customHeight="1">
      <c r="E69" s="24"/>
      <c r="F69" s="24"/>
    </row>
    <row r="70" spans="5:6" ht="13.5" customHeight="1">
      <c r="E70" s="24"/>
      <c r="F70" s="24"/>
    </row>
    <row r="71" spans="5:6" ht="13.5" customHeight="1">
      <c r="E71" s="24"/>
      <c r="F71" s="24"/>
    </row>
    <row r="72" spans="5:6" ht="13.5" customHeight="1">
      <c r="E72" s="24"/>
      <c r="F72" s="24"/>
    </row>
    <row r="73" spans="5:6" ht="13.5" customHeight="1">
      <c r="E73" s="24"/>
      <c r="F73" s="24"/>
    </row>
    <row r="74" spans="5:6" ht="13.5" customHeight="1">
      <c r="E74" s="24"/>
      <c r="F74" s="24"/>
    </row>
    <row r="75" spans="5:6" ht="13.5" customHeight="1">
      <c r="E75" s="24"/>
      <c r="F75" s="24"/>
    </row>
    <row r="76" spans="5:6" ht="13.5" customHeight="1">
      <c r="E76" s="24"/>
      <c r="F76" s="24"/>
    </row>
    <row r="77" spans="5:6" ht="13.5" customHeight="1">
      <c r="E77" s="24"/>
      <c r="F77" s="24"/>
    </row>
    <row r="78" spans="5:6" ht="13.5" customHeight="1">
      <c r="E78" s="24"/>
      <c r="F78" s="24"/>
    </row>
    <row r="79" spans="5:6" ht="13.5" customHeight="1">
      <c r="E79" s="24"/>
      <c r="F79" s="24"/>
    </row>
    <row r="80" spans="5:6" ht="13.5" customHeight="1">
      <c r="E80" s="24"/>
      <c r="F80" s="24"/>
    </row>
    <row r="81" spans="5:6" ht="13.5" customHeight="1">
      <c r="E81" s="24"/>
      <c r="F81" s="24"/>
    </row>
    <row r="82" spans="5:6" ht="13.5" customHeight="1">
      <c r="E82" s="24"/>
      <c r="F82" s="24"/>
    </row>
    <row r="83" spans="5:6" ht="13.5" customHeight="1">
      <c r="E83" s="24"/>
      <c r="F83" s="24"/>
    </row>
    <row r="84" spans="5:6" ht="13.5" customHeight="1">
      <c r="E84" s="24"/>
      <c r="F84" s="24"/>
    </row>
    <row r="85" spans="5:6" ht="13.5" customHeight="1">
      <c r="E85" s="24"/>
      <c r="F85" s="24"/>
    </row>
    <row r="86" spans="5:6" ht="13.5" customHeight="1">
      <c r="E86" s="24"/>
      <c r="F86" s="24"/>
    </row>
    <row r="87" spans="5:6" ht="13.5" customHeight="1">
      <c r="E87" s="24"/>
      <c r="F87" s="24"/>
    </row>
    <row r="88" spans="5:6" ht="13.5" customHeight="1">
      <c r="E88" s="24"/>
      <c r="F88" s="24"/>
    </row>
    <row r="89" spans="5:6" ht="13.5" customHeight="1">
      <c r="E89" s="24"/>
      <c r="F89" s="24"/>
    </row>
    <row r="90" spans="5:6" ht="13.5" customHeight="1">
      <c r="E90" s="24"/>
      <c r="F90" s="24"/>
    </row>
    <row r="91" spans="5:6" ht="13.5" customHeight="1">
      <c r="E91" s="24"/>
      <c r="F91" s="24"/>
    </row>
    <row r="92" spans="5:6" ht="13.5" customHeight="1">
      <c r="E92" s="24"/>
      <c r="F92" s="24"/>
    </row>
    <row r="93" spans="5:6" ht="13.5" customHeight="1">
      <c r="E93" s="24"/>
      <c r="F93" s="24"/>
    </row>
    <row r="94" spans="5:6" ht="13.5" customHeight="1">
      <c r="E94" s="24"/>
      <c r="F94" s="24"/>
    </row>
    <row r="95" spans="5:6" ht="13.5" customHeight="1">
      <c r="E95" s="24"/>
      <c r="F95" s="24"/>
    </row>
    <row r="96" spans="5:6" ht="13.5" customHeight="1">
      <c r="E96" s="24"/>
      <c r="F96" s="24"/>
    </row>
    <row r="97" spans="5:6" ht="13.5" customHeight="1">
      <c r="E97" s="24"/>
      <c r="F97" s="24"/>
    </row>
    <row r="98" spans="5:6" ht="13.5" customHeight="1">
      <c r="E98" s="24"/>
      <c r="F98" s="24"/>
    </row>
    <row r="99" spans="5:6" ht="13.5" customHeight="1">
      <c r="E99" s="24"/>
      <c r="F99" s="24"/>
    </row>
    <row r="100" spans="5:6" ht="13.5" customHeight="1">
      <c r="E100" s="24"/>
      <c r="F100" s="24"/>
    </row>
    <row r="101" spans="5:6" ht="13.5" customHeight="1">
      <c r="E101" s="24"/>
      <c r="F101" s="24"/>
    </row>
    <row r="102" spans="5:6" ht="13.5" customHeight="1">
      <c r="E102" s="24"/>
      <c r="F102" s="24"/>
    </row>
    <row r="103" spans="5:6" ht="13.5" customHeight="1">
      <c r="E103" s="24"/>
      <c r="F103" s="24"/>
    </row>
    <row r="104" spans="5:6" ht="13.5" customHeight="1">
      <c r="E104" s="24"/>
      <c r="F104" s="24"/>
    </row>
    <row r="105" spans="5:6" ht="13.5" customHeight="1">
      <c r="E105" s="24"/>
      <c r="F105" s="24"/>
    </row>
    <row r="106" spans="5:6" ht="13.5" customHeight="1">
      <c r="E106" s="24"/>
      <c r="F106" s="24"/>
    </row>
    <row r="107" spans="5:6" ht="13.5" customHeight="1">
      <c r="E107" s="24"/>
      <c r="F107" s="24"/>
    </row>
    <row r="108" spans="5:6" ht="13.5" customHeight="1">
      <c r="E108" s="24"/>
      <c r="F108" s="24"/>
    </row>
    <row r="109" spans="5:6" ht="13.5" customHeight="1">
      <c r="E109" s="24"/>
      <c r="F109" s="24"/>
    </row>
    <row r="110" spans="5:6" ht="13.5" customHeight="1">
      <c r="E110" s="24"/>
      <c r="F110" s="24"/>
    </row>
    <row r="111" spans="5:6" ht="13.5" customHeight="1">
      <c r="E111" s="24"/>
      <c r="F111" s="24"/>
    </row>
    <row r="112" spans="5:6" ht="13.5" customHeight="1">
      <c r="E112" s="24"/>
      <c r="F112" s="24"/>
    </row>
    <row r="113" spans="5:6" ht="13.5" customHeight="1">
      <c r="E113" s="24"/>
      <c r="F113" s="24"/>
    </row>
  </sheetData>
  <sheetProtection/>
  <mergeCells count="5">
    <mergeCell ref="A36:C36"/>
    <mergeCell ref="A53:C53"/>
    <mergeCell ref="A1:G1"/>
    <mergeCell ref="A2:G2"/>
    <mergeCell ref="A5:C5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19"/>
  <sheetViews>
    <sheetView zoomScale="85" zoomScaleNormal="85" zoomScalePageLayoutView="0" workbookViewId="0" topLeftCell="A1">
      <selection activeCell="B6" sqref="B6:B17"/>
    </sheetView>
  </sheetViews>
  <sheetFormatPr defaultColWidth="9.140625" defaultRowHeight="12.75"/>
  <cols>
    <col min="3" max="3" width="14.8515625" style="0" bestFit="1" customWidth="1"/>
    <col min="4" max="4" width="28.00390625" style="0" bestFit="1" customWidth="1"/>
    <col min="5" max="5" width="3.140625" style="0" customWidth="1"/>
    <col min="6" max="6" width="18.00390625" style="0" customWidth="1"/>
    <col min="7" max="7" width="15.421875" style="0" bestFit="1" customWidth="1"/>
    <col min="8" max="8" width="3.7109375" style="0" customWidth="1"/>
    <col min="9" max="9" width="12.28125" style="0" bestFit="1" customWidth="1"/>
    <col min="10" max="10" width="18.140625" style="0" customWidth="1"/>
  </cols>
  <sheetData>
    <row r="1" spans="1:10" ht="22.5">
      <c r="A1" s="290" t="s">
        <v>579</v>
      </c>
      <c r="B1" s="290"/>
      <c r="C1" s="290"/>
      <c r="D1" s="290"/>
      <c r="E1" s="290"/>
      <c r="F1" s="290"/>
      <c r="G1" s="290"/>
      <c r="H1" s="290"/>
      <c r="I1" s="290"/>
      <c r="J1" s="290"/>
    </row>
    <row r="2" spans="1:10" ht="22.5">
      <c r="A2" s="293">
        <v>41056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9.5">
      <c r="A3" s="291" t="s">
        <v>571</v>
      </c>
      <c r="B3" s="291"/>
      <c r="C3" s="291"/>
      <c r="D3" s="291"/>
      <c r="E3" s="76"/>
      <c r="F3" s="77" t="s">
        <v>0</v>
      </c>
      <c r="G3" s="200">
        <v>20</v>
      </c>
      <c r="H3" s="292" t="s">
        <v>1</v>
      </c>
      <c r="I3" s="292"/>
      <c r="J3" s="76"/>
    </row>
    <row r="4" spans="1:10" s="230" customFormat="1" ht="15">
      <c r="A4" s="58" t="s">
        <v>525</v>
      </c>
      <c r="B4" s="224" t="s">
        <v>3</v>
      </c>
      <c r="C4" s="202" t="s">
        <v>40</v>
      </c>
      <c r="D4" s="228" t="s">
        <v>5</v>
      </c>
      <c r="E4" s="225"/>
      <c r="F4" s="226" t="s">
        <v>6</v>
      </c>
      <c r="G4" s="227" t="s">
        <v>153</v>
      </c>
      <c r="H4" s="64"/>
      <c r="I4" s="228" t="s">
        <v>526</v>
      </c>
      <c r="J4" s="229" t="s">
        <v>548</v>
      </c>
    </row>
    <row r="5" spans="1:10" s="230" customFormat="1" ht="15">
      <c r="A5" s="58"/>
      <c r="B5" s="224"/>
      <c r="C5" s="202"/>
      <c r="D5" s="228"/>
      <c r="E5" s="225"/>
      <c r="F5" s="226"/>
      <c r="G5" s="227"/>
      <c r="H5" s="64"/>
      <c r="I5" s="228"/>
      <c r="J5" s="229"/>
    </row>
    <row r="6" spans="1:9" ht="18">
      <c r="A6">
        <v>77</v>
      </c>
      <c r="B6">
        <v>1</v>
      </c>
      <c r="C6" s="223" t="s">
        <v>580</v>
      </c>
      <c r="D6" s="207" t="s">
        <v>581</v>
      </c>
      <c r="F6" s="19">
        <v>0.05071759259259259</v>
      </c>
      <c r="G6" s="208">
        <f aca="true" t="shared" si="0" ref="G6:G17">($G$3/F6)/24</f>
        <v>16.430853491556366</v>
      </c>
      <c r="H6" s="209"/>
      <c r="I6" s="210">
        <f aca="true" t="shared" si="1" ref="I6:I17">F6/$G$3</f>
        <v>0.0025358796296296297</v>
      </c>
    </row>
    <row r="7" spans="1:9" ht="18">
      <c r="A7">
        <v>163</v>
      </c>
      <c r="B7">
        <v>2</v>
      </c>
      <c r="C7" s="223" t="s">
        <v>20</v>
      </c>
      <c r="D7" s="207" t="s">
        <v>89</v>
      </c>
      <c r="F7" s="19">
        <v>0.05305555555555556</v>
      </c>
      <c r="G7" s="208">
        <f t="shared" si="0"/>
        <v>15.706806282722512</v>
      </c>
      <c r="H7" s="209"/>
      <c r="I7" s="210">
        <f t="shared" si="1"/>
        <v>0.0026527777777777778</v>
      </c>
    </row>
    <row r="8" spans="1:9" ht="18">
      <c r="A8">
        <v>331</v>
      </c>
      <c r="B8">
        <v>3</v>
      </c>
      <c r="C8" s="223" t="s">
        <v>28</v>
      </c>
      <c r="D8" s="207" t="s">
        <v>88</v>
      </c>
      <c r="F8" s="19">
        <v>0.055497685185185185</v>
      </c>
      <c r="G8" s="208">
        <f t="shared" si="0"/>
        <v>15.015641293013557</v>
      </c>
      <c r="H8" s="209"/>
      <c r="I8" s="210">
        <f t="shared" si="1"/>
        <v>0.002774884259259259</v>
      </c>
    </row>
    <row r="9" spans="1:9" ht="18">
      <c r="A9">
        <v>558</v>
      </c>
      <c r="B9">
        <v>4</v>
      </c>
      <c r="C9" s="223" t="s">
        <v>113</v>
      </c>
      <c r="D9" s="207" t="s">
        <v>132</v>
      </c>
      <c r="F9" s="19">
        <v>0.05755787037037038</v>
      </c>
      <c r="G9" s="208">
        <f t="shared" si="0"/>
        <v>14.478182183792477</v>
      </c>
      <c r="H9" s="209"/>
      <c r="I9" s="210">
        <f t="shared" si="1"/>
        <v>0.0028778935185185188</v>
      </c>
    </row>
    <row r="10" spans="1:9" ht="18">
      <c r="A10">
        <v>644</v>
      </c>
      <c r="B10">
        <v>5</v>
      </c>
      <c r="C10" s="223" t="s">
        <v>534</v>
      </c>
      <c r="D10" s="207" t="s">
        <v>535</v>
      </c>
      <c r="F10" s="19">
        <v>0.05814814814814815</v>
      </c>
      <c r="G10" s="208">
        <f t="shared" si="0"/>
        <v>14.331210191082802</v>
      </c>
      <c r="H10" s="209"/>
      <c r="I10" s="210">
        <f t="shared" si="1"/>
        <v>0.0029074074074074076</v>
      </c>
    </row>
    <row r="11" spans="1:9" ht="18">
      <c r="A11">
        <v>1002</v>
      </c>
      <c r="B11">
        <v>6</v>
      </c>
      <c r="C11" s="223" t="s">
        <v>582</v>
      </c>
      <c r="D11" s="207" t="s">
        <v>583</v>
      </c>
      <c r="F11" s="19">
        <v>0.060057870370370366</v>
      </c>
      <c r="G11" s="208">
        <f t="shared" si="0"/>
        <v>13.875505877818464</v>
      </c>
      <c r="H11" s="209"/>
      <c r="I11" s="210">
        <f t="shared" si="1"/>
        <v>0.0030028935185185185</v>
      </c>
    </row>
    <row r="12" spans="1:9" ht="18">
      <c r="A12">
        <v>1088</v>
      </c>
      <c r="B12">
        <v>7</v>
      </c>
      <c r="C12" s="223" t="s">
        <v>23</v>
      </c>
      <c r="D12" s="207" t="s">
        <v>90</v>
      </c>
      <c r="F12" s="19">
        <v>0.060451388888888895</v>
      </c>
      <c r="G12" s="208">
        <f t="shared" si="0"/>
        <v>13.785180930499711</v>
      </c>
      <c r="H12" s="209"/>
      <c r="I12" s="210">
        <f t="shared" si="1"/>
        <v>0.003022569444444445</v>
      </c>
    </row>
    <row r="13" spans="1:9" ht="18">
      <c r="A13">
        <v>4429</v>
      </c>
      <c r="B13">
        <v>8</v>
      </c>
      <c r="C13" s="223" t="s">
        <v>470</v>
      </c>
      <c r="D13" s="207" t="s">
        <v>469</v>
      </c>
      <c r="F13" s="19">
        <v>0.06902777777777779</v>
      </c>
      <c r="G13" s="208">
        <f t="shared" si="0"/>
        <v>12.072434607645874</v>
      </c>
      <c r="H13" s="209"/>
      <c r="I13" s="210">
        <f t="shared" si="1"/>
        <v>0.0034513888888888893</v>
      </c>
    </row>
    <row r="14" spans="1:9" ht="18">
      <c r="A14">
        <v>8973</v>
      </c>
      <c r="B14">
        <v>9</v>
      </c>
      <c r="C14" s="223" t="s">
        <v>290</v>
      </c>
      <c r="D14" s="207" t="s">
        <v>584</v>
      </c>
      <c r="F14" s="19">
        <v>0.07590277777777778</v>
      </c>
      <c r="G14" s="208">
        <f t="shared" si="0"/>
        <v>10.978956999085087</v>
      </c>
      <c r="H14" s="209"/>
      <c r="I14" s="210">
        <f t="shared" si="1"/>
        <v>0.0037951388888888887</v>
      </c>
    </row>
    <row r="15" spans="1:9" ht="18">
      <c r="A15">
        <v>9199</v>
      </c>
      <c r="B15">
        <v>10</v>
      </c>
      <c r="C15" s="223" t="s">
        <v>97</v>
      </c>
      <c r="D15" s="207" t="s">
        <v>581</v>
      </c>
      <c r="F15" s="19">
        <v>0.07619212962962964</v>
      </c>
      <c r="G15" s="208">
        <f t="shared" si="0"/>
        <v>10.937262646209932</v>
      </c>
      <c r="H15" s="209"/>
      <c r="I15" s="210">
        <f t="shared" si="1"/>
        <v>0.003809606481481482</v>
      </c>
    </row>
    <row r="16" spans="1:9" ht="18">
      <c r="A16">
        <v>17682</v>
      </c>
      <c r="B16">
        <v>11</v>
      </c>
      <c r="C16" s="223" t="s">
        <v>63</v>
      </c>
      <c r="D16" s="207" t="s">
        <v>115</v>
      </c>
      <c r="F16" s="19">
        <v>0.08791666666666666</v>
      </c>
      <c r="G16" s="208">
        <f t="shared" si="0"/>
        <v>9.478672985781992</v>
      </c>
      <c r="H16" s="209"/>
      <c r="I16" s="210">
        <f t="shared" si="1"/>
        <v>0.004395833333333333</v>
      </c>
    </row>
    <row r="17" spans="1:9" ht="18">
      <c r="A17">
        <v>19065</v>
      </c>
      <c r="B17">
        <v>12</v>
      </c>
      <c r="C17" s="223" t="s">
        <v>585</v>
      </c>
      <c r="D17" s="207" t="s">
        <v>586</v>
      </c>
      <c r="F17" s="19">
        <v>0.09033564814814815</v>
      </c>
      <c r="G17" s="208">
        <f t="shared" si="0"/>
        <v>9.224855861627162</v>
      </c>
      <c r="H17" s="209"/>
      <c r="I17" s="210">
        <f t="shared" si="1"/>
        <v>0.004516782407407408</v>
      </c>
    </row>
    <row r="19" spans="1:4" ht="12.75">
      <c r="A19" s="288" t="s">
        <v>587</v>
      </c>
      <c r="B19" s="289"/>
      <c r="C19" s="289"/>
      <c r="D19" s="289"/>
    </row>
  </sheetData>
  <sheetProtection/>
  <mergeCells count="5">
    <mergeCell ref="A19:D19"/>
    <mergeCell ref="A1:J1"/>
    <mergeCell ref="A3:D3"/>
    <mergeCell ref="H3:I3"/>
    <mergeCell ref="A2:J2"/>
  </mergeCells>
  <printOptions gridLines="1"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58"/>
  <sheetViews>
    <sheetView zoomScale="85" zoomScaleNormal="85" zoomScalePageLayoutView="0" workbookViewId="0" topLeftCell="A1">
      <selection activeCell="A2" sqref="A2:I2"/>
    </sheetView>
  </sheetViews>
  <sheetFormatPr defaultColWidth="9.140625" defaultRowHeight="12.75"/>
  <cols>
    <col min="3" max="3" width="12.7109375" style="0" bestFit="1" customWidth="1"/>
    <col min="4" max="4" width="25.421875" style="0" bestFit="1" customWidth="1"/>
    <col min="5" max="5" width="3.140625" style="0" customWidth="1"/>
    <col min="6" max="6" width="18.00390625" style="0" customWidth="1"/>
    <col min="7" max="7" width="15.421875" style="0" bestFit="1" customWidth="1"/>
    <col min="8" max="8" width="3.7109375" style="0" customWidth="1"/>
    <col min="9" max="9" width="12.28125" style="0" bestFit="1" customWidth="1"/>
    <col min="10" max="10" width="18.140625" style="0" customWidth="1"/>
  </cols>
  <sheetData>
    <row r="1" spans="1:10" ht="22.5">
      <c r="A1" s="290" t="s">
        <v>570</v>
      </c>
      <c r="B1" s="290"/>
      <c r="C1" s="290"/>
      <c r="D1" s="290"/>
      <c r="E1" s="290"/>
      <c r="F1" s="290"/>
      <c r="G1" s="290"/>
      <c r="H1" s="290"/>
      <c r="I1" s="290"/>
      <c r="J1" s="290"/>
    </row>
    <row r="2" spans="1:9" ht="22.5">
      <c r="A2" s="293">
        <v>41046</v>
      </c>
      <c r="B2" s="293"/>
      <c r="C2" s="293"/>
      <c r="D2" s="293"/>
      <c r="E2" s="293"/>
      <c r="F2" s="293"/>
      <c r="G2" s="293"/>
      <c r="H2" s="293"/>
      <c r="I2" s="293"/>
    </row>
    <row r="3" spans="1:10" ht="19.5">
      <c r="A3" s="291" t="s">
        <v>571</v>
      </c>
      <c r="B3" s="291"/>
      <c r="C3" s="291"/>
      <c r="D3" s="291"/>
      <c r="E3" s="76"/>
      <c r="F3" s="77" t="s">
        <v>0</v>
      </c>
      <c r="G3" s="200">
        <v>15.8</v>
      </c>
      <c r="H3" s="292" t="s">
        <v>1</v>
      </c>
      <c r="I3" s="292"/>
      <c r="J3" s="76"/>
    </row>
    <row r="4" spans="1:10" s="230" customFormat="1" ht="15">
      <c r="A4" s="58" t="s">
        <v>525</v>
      </c>
      <c r="B4" s="224" t="s">
        <v>3</v>
      </c>
      <c r="C4" s="202" t="s">
        <v>40</v>
      </c>
      <c r="D4" s="228" t="s">
        <v>5</v>
      </c>
      <c r="E4" s="225"/>
      <c r="F4" s="226" t="s">
        <v>6</v>
      </c>
      <c r="G4" s="227" t="s">
        <v>153</v>
      </c>
      <c r="H4" s="64"/>
      <c r="I4" s="228" t="s">
        <v>526</v>
      </c>
      <c r="J4" s="229" t="s">
        <v>548</v>
      </c>
    </row>
    <row r="5" spans="1:9" ht="18">
      <c r="A5">
        <v>51</v>
      </c>
      <c r="B5">
        <v>1</v>
      </c>
      <c r="C5" s="223" t="s">
        <v>18</v>
      </c>
      <c r="D5" s="207" t="s">
        <v>126</v>
      </c>
      <c r="F5" s="19">
        <v>0.04271990740740741</v>
      </c>
      <c r="G5" s="208">
        <f>($G$3/F5)/24</f>
        <v>15.410457870495803</v>
      </c>
      <c r="H5" s="209"/>
      <c r="I5" s="210">
        <f>F5/$G$3</f>
        <v>0.00270379160806376</v>
      </c>
    </row>
    <row r="6" spans="1:9" ht="18">
      <c r="A6">
        <v>58</v>
      </c>
      <c r="B6">
        <v>2</v>
      </c>
      <c r="C6" s="223" t="s">
        <v>23</v>
      </c>
      <c r="D6" s="207" t="s">
        <v>90</v>
      </c>
      <c r="F6" s="19">
        <v>0.04296296296296296</v>
      </c>
      <c r="G6" s="208">
        <f aca="true" t="shared" si="0" ref="G6:G56">($G$3/F6)/24</f>
        <v>15.323275862068968</v>
      </c>
      <c r="H6" s="209"/>
      <c r="I6" s="210">
        <f aca="true" t="shared" si="1" ref="I6:I56">F6/$G$3</f>
        <v>0.0027191748710736047</v>
      </c>
    </row>
    <row r="7" spans="1:9" ht="18">
      <c r="A7">
        <v>250</v>
      </c>
      <c r="B7">
        <v>3</v>
      </c>
      <c r="C7" s="223" t="s">
        <v>197</v>
      </c>
      <c r="D7" s="207" t="s">
        <v>94</v>
      </c>
      <c r="F7" s="19">
        <v>0.04800925925925926</v>
      </c>
      <c r="G7" s="208">
        <f t="shared" si="0"/>
        <v>13.712632594021215</v>
      </c>
      <c r="H7" s="209"/>
      <c r="I7" s="210">
        <f t="shared" si="1"/>
        <v>0.0030385607126113454</v>
      </c>
    </row>
    <row r="8" spans="1:9" ht="18">
      <c r="A8">
        <v>281</v>
      </c>
      <c r="B8">
        <v>4</v>
      </c>
      <c r="C8" s="223" t="s">
        <v>201</v>
      </c>
      <c r="D8" s="207" t="s">
        <v>202</v>
      </c>
      <c r="F8" s="19">
        <v>0.04846064814814815</v>
      </c>
      <c r="G8" s="208">
        <f t="shared" si="0"/>
        <v>13.584905660377359</v>
      </c>
      <c r="H8" s="209"/>
      <c r="I8" s="210">
        <f t="shared" si="1"/>
        <v>0.0030671296296296297</v>
      </c>
    </row>
    <row r="9" spans="1:9" ht="18">
      <c r="A9">
        <v>282</v>
      </c>
      <c r="B9">
        <v>5</v>
      </c>
      <c r="C9" s="223" t="s">
        <v>10</v>
      </c>
      <c r="D9" s="207" t="s">
        <v>118</v>
      </c>
      <c r="F9" s="19">
        <v>0.048483796296296296</v>
      </c>
      <c r="G9" s="208">
        <f t="shared" si="0"/>
        <v>13.578419670565767</v>
      </c>
      <c r="H9" s="209"/>
      <c r="I9" s="210">
        <f t="shared" si="1"/>
        <v>0.003068594702297234</v>
      </c>
    </row>
    <row r="10" spans="1:9" ht="18">
      <c r="A10">
        <v>285</v>
      </c>
      <c r="B10">
        <v>6</v>
      </c>
      <c r="C10" s="223" t="s">
        <v>165</v>
      </c>
      <c r="D10" s="207" t="s">
        <v>123</v>
      </c>
      <c r="F10" s="19">
        <v>0.04853009259259259</v>
      </c>
      <c r="G10" s="208">
        <f t="shared" si="0"/>
        <v>13.565466253279276</v>
      </c>
      <c r="H10" s="209"/>
      <c r="I10" s="210">
        <f t="shared" si="1"/>
        <v>0.003071524847632442</v>
      </c>
    </row>
    <row r="11" spans="1:10" ht="18">
      <c r="A11">
        <v>327</v>
      </c>
      <c r="B11">
        <v>7</v>
      </c>
      <c r="C11" s="223" t="s">
        <v>17</v>
      </c>
      <c r="D11" s="207" t="s">
        <v>100</v>
      </c>
      <c r="F11" s="19">
        <v>0.049108796296296296</v>
      </c>
      <c r="G11" s="208">
        <f t="shared" si="0"/>
        <v>13.405609238746171</v>
      </c>
      <c r="H11" s="209"/>
      <c r="I11" s="210">
        <f t="shared" si="1"/>
        <v>0.00310815166432255</v>
      </c>
      <c r="J11" t="s">
        <v>578</v>
      </c>
    </row>
    <row r="12" spans="1:9" ht="18">
      <c r="A12">
        <v>328</v>
      </c>
      <c r="B12">
        <v>8</v>
      </c>
      <c r="C12" s="223" t="s">
        <v>20</v>
      </c>
      <c r="D12" s="207" t="s">
        <v>89</v>
      </c>
      <c r="F12" s="19">
        <v>0.049108796296296296</v>
      </c>
      <c r="G12" s="208">
        <f t="shared" si="0"/>
        <v>13.405609238746171</v>
      </c>
      <c r="H12" s="209"/>
      <c r="I12" s="210">
        <f t="shared" si="1"/>
        <v>0.00310815166432255</v>
      </c>
    </row>
    <row r="13" spans="1:9" ht="18">
      <c r="A13">
        <v>448</v>
      </c>
      <c r="B13">
        <v>9</v>
      </c>
      <c r="C13" s="223" t="s">
        <v>20</v>
      </c>
      <c r="D13" s="207" t="s">
        <v>182</v>
      </c>
      <c r="F13" s="19">
        <v>0.050902777777777776</v>
      </c>
      <c r="G13" s="208">
        <f t="shared" si="0"/>
        <v>12.933151432469304</v>
      </c>
      <c r="H13" s="209"/>
      <c r="I13" s="210">
        <f t="shared" si="1"/>
        <v>0.0032216947960618846</v>
      </c>
    </row>
    <row r="14" spans="1:9" ht="18">
      <c r="A14">
        <v>476</v>
      </c>
      <c r="B14">
        <v>10</v>
      </c>
      <c r="C14" s="223" t="s">
        <v>567</v>
      </c>
      <c r="D14" s="207" t="s">
        <v>568</v>
      </c>
      <c r="F14" s="19">
        <v>0.051354166666666666</v>
      </c>
      <c r="G14" s="208">
        <f t="shared" si="0"/>
        <v>12.81947261663286</v>
      </c>
      <c r="H14" s="209"/>
      <c r="I14" s="210">
        <f t="shared" si="1"/>
        <v>0.0032502637130801685</v>
      </c>
    </row>
    <row r="15" spans="1:9" ht="18">
      <c r="A15">
        <v>477</v>
      </c>
      <c r="B15">
        <v>11</v>
      </c>
      <c r="C15" s="223" t="s">
        <v>176</v>
      </c>
      <c r="D15" s="207" t="s">
        <v>177</v>
      </c>
      <c r="F15" s="19">
        <v>0.05136574074074074</v>
      </c>
      <c r="G15" s="208">
        <f t="shared" si="0"/>
        <v>12.816584046867959</v>
      </c>
      <c r="H15" s="209"/>
      <c r="I15" s="210">
        <f t="shared" si="1"/>
        <v>0.0032509962494139707</v>
      </c>
    </row>
    <row r="16" spans="1:9" ht="18">
      <c r="A16">
        <v>590</v>
      </c>
      <c r="B16">
        <v>12</v>
      </c>
      <c r="C16" s="223" t="s">
        <v>572</v>
      </c>
      <c r="D16" s="207" t="s">
        <v>573</v>
      </c>
      <c r="F16" s="19">
        <v>0.052627314814814814</v>
      </c>
      <c r="G16" s="208">
        <f t="shared" si="0"/>
        <v>12.509346822080493</v>
      </c>
      <c r="H16" s="209"/>
      <c r="I16" s="210">
        <f t="shared" si="1"/>
        <v>0.003330842709798406</v>
      </c>
    </row>
    <row r="17" spans="1:9" ht="18">
      <c r="A17">
        <v>705</v>
      </c>
      <c r="B17">
        <v>13</v>
      </c>
      <c r="C17" s="223" t="s">
        <v>11</v>
      </c>
      <c r="D17" s="207" t="s">
        <v>239</v>
      </c>
      <c r="F17" s="19">
        <v>0.054050925925925926</v>
      </c>
      <c r="G17" s="208">
        <f t="shared" si="0"/>
        <v>12.179871520342614</v>
      </c>
      <c r="H17" s="209"/>
      <c r="I17" s="210">
        <f t="shared" si="1"/>
        <v>0.003420944678856071</v>
      </c>
    </row>
    <row r="18" spans="1:9" ht="18">
      <c r="A18">
        <v>707</v>
      </c>
      <c r="B18">
        <v>14</v>
      </c>
      <c r="C18" s="223" t="s">
        <v>491</v>
      </c>
      <c r="D18" s="207" t="s">
        <v>492</v>
      </c>
      <c r="F18" s="19">
        <v>0.054050925925925926</v>
      </c>
      <c r="G18" s="208">
        <f t="shared" si="0"/>
        <v>12.179871520342614</v>
      </c>
      <c r="H18" s="209"/>
      <c r="I18" s="210">
        <f t="shared" si="1"/>
        <v>0.003420944678856071</v>
      </c>
    </row>
    <row r="19" spans="1:9" ht="18">
      <c r="A19">
        <v>815</v>
      </c>
      <c r="B19">
        <v>15</v>
      </c>
      <c r="C19" s="223" t="s">
        <v>44</v>
      </c>
      <c r="D19" s="207" t="s">
        <v>566</v>
      </c>
      <c r="F19" s="19">
        <v>0.05550925925925926</v>
      </c>
      <c r="G19" s="208">
        <f t="shared" si="0"/>
        <v>11.859883236030027</v>
      </c>
      <c r="H19" s="209"/>
      <c r="I19" s="210">
        <f t="shared" si="1"/>
        <v>0.003513244256915143</v>
      </c>
    </row>
    <row r="20" spans="1:9" ht="18">
      <c r="A20">
        <v>831</v>
      </c>
      <c r="B20">
        <v>16</v>
      </c>
      <c r="C20" s="223" t="s">
        <v>162</v>
      </c>
      <c r="D20" s="207" t="s">
        <v>163</v>
      </c>
      <c r="F20" s="19">
        <v>0.05570601851851852</v>
      </c>
      <c r="G20" s="208">
        <f t="shared" si="0"/>
        <v>11.817992935798877</v>
      </c>
      <c r="H20" s="209"/>
      <c r="I20" s="210">
        <f t="shared" si="1"/>
        <v>0.0035256973745897797</v>
      </c>
    </row>
    <row r="21" spans="1:9" ht="18">
      <c r="A21">
        <v>833</v>
      </c>
      <c r="B21">
        <v>17</v>
      </c>
      <c r="C21" s="223" t="s">
        <v>109</v>
      </c>
      <c r="D21" s="207" t="s">
        <v>101</v>
      </c>
      <c r="F21" s="19">
        <v>0.055717592592592596</v>
      </c>
      <c r="G21" s="208">
        <f t="shared" si="0"/>
        <v>11.815538014125467</v>
      </c>
      <c r="H21" s="209"/>
      <c r="I21" s="210">
        <f t="shared" si="1"/>
        <v>0.003526429910923582</v>
      </c>
    </row>
    <row r="22" spans="1:9" ht="18">
      <c r="A22">
        <v>835</v>
      </c>
      <c r="B22">
        <v>18</v>
      </c>
      <c r="C22" s="223" t="s">
        <v>10</v>
      </c>
      <c r="D22" s="207" t="s">
        <v>159</v>
      </c>
      <c r="F22" s="19">
        <v>0.055717592592592596</v>
      </c>
      <c r="G22" s="208">
        <f t="shared" si="0"/>
        <v>11.815538014125467</v>
      </c>
      <c r="H22" s="209"/>
      <c r="I22" s="210">
        <f t="shared" si="1"/>
        <v>0.003526429910923582</v>
      </c>
    </row>
    <row r="23" spans="1:9" ht="18">
      <c r="A23">
        <v>964</v>
      </c>
      <c r="B23">
        <v>19</v>
      </c>
      <c r="C23" s="223" t="s">
        <v>419</v>
      </c>
      <c r="D23" s="207" t="s">
        <v>98</v>
      </c>
      <c r="F23" s="19">
        <v>0.05717592592592593</v>
      </c>
      <c r="G23" s="208">
        <f t="shared" si="0"/>
        <v>11.51417004048583</v>
      </c>
      <c r="H23" s="209"/>
      <c r="I23" s="210">
        <f t="shared" si="1"/>
        <v>0.0036187294889826536</v>
      </c>
    </row>
    <row r="24" spans="1:9" ht="18">
      <c r="A24">
        <v>1578</v>
      </c>
      <c r="B24">
        <v>20</v>
      </c>
      <c r="C24" s="223" t="s">
        <v>175</v>
      </c>
      <c r="D24" s="207" t="s">
        <v>558</v>
      </c>
      <c r="F24" s="19">
        <v>0.06361111111111112</v>
      </c>
      <c r="G24" s="208">
        <f t="shared" si="0"/>
        <v>10.349344978165938</v>
      </c>
      <c r="H24" s="209"/>
      <c r="I24" s="210">
        <f t="shared" si="1"/>
        <v>0.004026019690576653</v>
      </c>
    </row>
    <row r="25" spans="1:9" ht="18">
      <c r="A25">
        <v>1590</v>
      </c>
      <c r="B25">
        <v>21</v>
      </c>
      <c r="C25" s="223" t="s">
        <v>166</v>
      </c>
      <c r="D25" s="207" t="s">
        <v>559</v>
      </c>
      <c r="F25" s="19">
        <v>0.06369212962962963</v>
      </c>
      <c r="G25" s="208">
        <f t="shared" si="0"/>
        <v>10.336180265309832</v>
      </c>
      <c r="H25" s="209"/>
      <c r="I25" s="210">
        <f t="shared" si="1"/>
        <v>0.004031147444913267</v>
      </c>
    </row>
    <row r="26" spans="1:9" ht="18">
      <c r="A26">
        <v>1848</v>
      </c>
      <c r="B26">
        <v>22</v>
      </c>
      <c r="C26" s="223" t="s">
        <v>14</v>
      </c>
      <c r="D26" s="207" t="s">
        <v>194</v>
      </c>
      <c r="F26" s="19">
        <v>0.06744212962962963</v>
      </c>
      <c r="G26" s="208">
        <f t="shared" si="0"/>
        <v>9.761455294319548</v>
      </c>
      <c r="H26" s="209"/>
      <c r="I26" s="210">
        <f t="shared" si="1"/>
        <v>0.0042684892170651665</v>
      </c>
    </row>
    <row r="27" spans="1:9" ht="18">
      <c r="A27">
        <v>1854</v>
      </c>
      <c r="B27">
        <v>23</v>
      </c>
      <c r="C27" s="223" t="s">
        <v>438</v>
      </c>
      <c r="D27" s="207" t="s">
        <v>439</v>
      </c>
      <c r="F27" s="19">
        <v>0.06754629629629628</v>
      </c>
      <c r="G27" s="208">
        <f t="shared" si="0"/>
        <v>9.746401644962305</v>
      </c>
      <c r="H27" s="209"/>
      <c r="I27" s="210">
        <f t="shared" si="1"/>
        <v>0.004275082044069385</v>
      </c>
    </row>
    <row r="28" spans="1:9" ht="18">
      <c r="A28">
        <v>1897</v>
      </c>
      <c r="B28">
        <v>24</v>
      </c>
      <c r="C28" s="223" t="s">
        <v>37</v>
      </c>
      <c r="D28" s="207" t="s">
        <v>251</v>
      </c>
      <c r="F28" s="19">
        <v>0.06851851851851852</v>
      </c>
      <c r="G28" s="208">
        <f t="shared" si="0"/>
        <v>9.608108108108109</v>
      </c>
      <c r="H28" s="209"/>
      <c r="I28" s="210">
        <f t="shared" si="1"/>
        <v>0.004336615096108767</v>
      </c>
    </row>
    <row r="29" spans="1:9" ht="18">
      <c r="A29">
        <v>1898</v>
      </c>
      <c r="B29">
        <v>25</v>
      </c>
      <c r="C29" s="223" t="s">
        <v>574</v>
      </c>
      <c r="D29" s="207" t="s">
        <v>114</v>
      </c>
      <c r="F29" s="19">
        <v>0.06851851851851852</v>
      </c>
      <c r="G29" s="208">
        <f t="shared" si="0"/>
        <v>9.608108108108109</v>
      </c>
      <c r="H29" s="209"/>
      <c r="I29" s="210">
        <f t="shared" si="1"/>
        <v>0.004336615096108767</v>
      </c>
    </row>
    <row r="30" spans="1:9" ht="18">
      <c r="A30">
        <v>1900</v>
      </c>
      <c r="B30">
        <v>26</v>
      </c>
      <c r="C30" s="223" t="s">
        <v>240</v>
      </c>
      <c r="D30" s="207" t="s">
        <v>541</v>
      </c>
      <c r="F30" s="19">
        <v>0.06853009259259259</v>
      </c>
      <c r="G30" s="208">
        <f t="shared" si="0"/>
        <v>9.606485390981254</v>
      </c>
      <c r="H30" s="209"/>
      <c r="I30" s="210">
        <f t="shared" si="1"/>
        <v>0.004337347632442569</v>
      </c>
    </row>
    <row r="31" spans="1:9" ht="18">
      <c r="A31">
        <v>1911</v>
      </c>
      <c r="B31">
        <v>27</v>
      </c>
      <c r="C31" s="223" t="s">
        <v>141</v>
      </c>
      <c r="D31" s="207" t="s">
        <v>142</v>
      </c>
      <c r="F31" s="19">
        <v>0.06866898148148148</v>
      </c>
      <c r="G31" s="208">
        <f t="shared" si="0"/>
        <v>9.587055452553514</v>
      </c>
      <c r="H31" s="209"/>
      <c r="I31" s="210">
        <f t="shared" si="1"/>
        <v>0.004346138068448195</v>
      </c>
    </row>
    <row r="32" spans="1:9" ht="18">
      <c r="A32">
        <v>1912</v>
      </c>
      <c r="B32">
        <v>28</v>
      </c>
      <c r="C32" s="223" t="s">
        <v>143</v>
      </c>
      <c r="D32" s="207" t="s">
        <v>118</v>
      </c>
      <c r="F32" s="19">
        <v>0.0686574074074074</v>
      </c>
      <c r="G32" s="208">
        <f t="shared" si="0"/>
        <v>9.588671611598114</v>
      </c>
      <c r="H32" s="209"/>
      <c r="I32" s="210">
        <f t="shared" si="1"/>
        <v>0.004345405532114393</v>
      </c>
    </row>
    <row r="33" spans="1:9" ht="18">
      <c r="A33">
        <v>1929</v>
      </c>
      <c r="B33">
        <v>29</v>
      </c>
      <c r="C33" s="223" t="s">
        <v>286</v>
      </c>
      <c r="D33" s="207" t="s">
        <v>575</v>
      </c>
      <c r="F33" s="19">
        <v>0.06894675925925926</v>
      </c>
      <c r="G33" s="208">
        <f t="shared" si="0"/>
        <v>9.548430417995634</v>
      </c>
      <c r="H33" s="209"/>
      <c r="I33" s="210">
        <f t="shared" si="1"/>
        <v>0.004363718940459447</v>
      </c>
    </row>
    <row r="34" spans="1:9" ht="18">
      <c r="A34">
        <v>1945</v>
      </c>
      <c r="B34">
        <v>30</v>
      </c>
      <c r="C34" s="223" t="s">
        <v>238</v>
      </c>
      <c r="D34" s="207" t="s">
        <v>159</v>
      </c>
      <c r="F34" s="19">
        <v>0.06930555555555555</v>
      </c>
      <c r="G34" s="208">
        <f t="shared" si="0"/>
        <v>9.498997995991985</v>
      </c>
      <c r="H34" s="209"/>
      <c r="I34" s="210">
        <f t="shared" si="1"/>
        <v>0.004386427566807313</v>
      </c>
    </row>
    <row r="35" spans="1:9" ht="18">
      <c r="A35">
        <v>1961</v>
      </c>
      <c r="B35">
        <v>31</v>
      </c>
      <c r="C35" s="223" t="s">
        <v>359</v>
      </c>
      <c r="D35" s="207" t="s">
        <v>92</v>
      </c>
      <c r="F35" s="19">
        <v>0.06960648148148148</v>
      </c>
      <c r="G35" s="208">
        <f t="shared" si="0"/>
        <v>9.457931493182576</v>
      </c>
      <c r="H35" s="209"/>
      <c r="I35" s="210">
        <f t="shared" si="1"/>
        <v>0.004405473511486169</v>
      </c>
    </row>
    <row r="36" spans="1:9" ht="18">
      <c r="A36">
        <v>1967</v>
      </c>
      <c r="B36">
        <v>32</v>
      </c>
      <c r="C36" s="223" t="s">
        <v>460</v>
      </c>
      <c r="D36" s="207" t="s">
        <v>461</v>
      </c>
      <c r="F36" s="19">
        <v>0.06969907407407407</v>
      </c>
      <c r="G36" s="208">
        <f t="shared" si="0"/>
        <v>9.445366987711726</v>
      </c>
      <c r="H36" s="209"/>
      <c r="I36" s="210">
        <f t="shared" si="1"/>
        <v>0.004411333802156586</v>
      </c>
    </row>
    <row r="37" spans="1:9" ht="18">
      <c r="A37">
        <v>1971</v>
      </c>
      <c r="B37">
        <v>33</v>
      </c>
      <c r="C37" s="223" t="s">
        <v>286</v>
      </c>
      <c r="D37" s="207" t="s">
        <v>302</v>
      </c>
      <c r="F37" s="19">
        <v>0.06976851851851852</v>
      </c>
      <c r="G37" s="208">
        <f t="shared" si="0"/>
        <v>9.435965494359655</v>
      </c>
      <c r="H37" s="209"/>
      <c r="I37" s="210">
        <f t="shared" si="1"/>
        <v>0.0044157290201593995</v>
      </c>
    </row>
    <row r="38" spans="1:9" ht="18">
      <c r="A38">
        <v>1974</v>
      </c>
      <c r="B38">
        <v>34</v>
      </c>
      <c r="C38" s="223" t="s">
        <v>31</v>
      </c>
      <c r="D38" s="207" t="s">
        <v>569</v>
      </c>
      <c r="F38" s="19">
        <v>0.06976851851851852</v>
      </c>
      <c r="G38" s="208">
        <f t="shared" si="0"/>
        <v>9.435965494359655</v>
      </c>
      <c r="H38" s="209"/>
      <c r="I38" s="210">
        <f t="shared" si="1"/>
        <v>0.0044157290201593995</v>
      </c>
    </row>
    <row r="39" spans="1:9" ht="18">
      <c r="A39">
        <v>1976</v>
      </c>
      <c r="B39">
        <v>35</v>
      </c>
      <c r="C39" s="223" t="s">
        <v>268</v>
      </c>
      <c r="D39" s="207" t="s">
        <v>425</v>
      </c>
      <c r="F39" s="19">
        <v>0.06983796296296296</v>
      </c>
      <c r="G39" s="208">
        <f t="shared" si="0"/>
        <v>9.426582698044415</v>
      </c>
      <c r="H39" s="209"/>
      <c r="I39" s="210">
        <f t="shared" si="1"/>
        <v>0.004420124238162212</v>
      </c>
    </row>
    <row r="40" spans="1:9" ht="18">
      <c r="A40">
        <v>1978</v>
      </c>
      <c r="B40">
        <v>36</v>
      </c>
      <c r="C40" s="223" t="s">
        <v>144</v>
      </c>
      <c r="D40" s="207" t="s">
        <v>145</v>
      </c>
      <c r="F40" s="19">
        <v>0.06986111111111111</v>
      </c>
      <c r="G40" s="208">
        <f t="shared" si="0"/>
        <v>9.423459244532804</v>
      </c>
      <c r="H40" s="209"/>
      <c r="I40" s="210">
        <f t="shared" si="1"/>
        <v>0.004421589310829817</v>
      </c>
    </row>
    <row r="41" spans="1:9" ht="18">
      <c r="A41">
        <v>1981</v>
      </c>
      <c r="B41">
        <v>37</v>
      </c>
      <c r="C41" s="223" t="s">
        <v>16</v>
      </c>
      <c r="D41" s="207" t="s">
        <v>540</v>
      </c>
      <c r="F41" s="19">
        <v>0.06988425925925926</v>
      </c>
      <c r="G41" s="208">
        <f t="shared" si="0"/>
        <v>9.420337860218616</v>
      </c>
      <c r="H41" s="209"/>
      <c r="I41" s="210">
        <f t="shared" si="1"/>
        <v>0.004423054383497421</v>
      </c>
    </row>
    <row r="42" spans="1:9" ht="18">
      <c r="A42">
        <v>1990</v>
      </c>
      <c r="B42">
        <v>38</v>
      </c>
      <c r="C42" s="223" t="s">
        <v>63</v>
      </c>
      <c r="D42" s="207" t="s">
        <v>115</v>
      </c>
      <c r="F42" s="19">
        <v>0.06998842592592593</v>
      </c>
      <c r="G42" s="208">
        <f t="shared" si="0"/>
        <v>9.406317182073757</v>
      </c>
      <c r="H42" s="209"/>
      <c r="I42" s="210">
        <f t="shared" si="1"/>
        <v>0.0044296472105016405</v>
      </c>
    </row>
    <row r="43" spans="1:9" ht="18">
      <c r="A43">
        <v>1999</v>
      </c>
      <c r="B43">
        <v>39</v>
      </c>
      <c r="C43" s="223" t="s">
        <v>297</v>
      </c>
      <c r="D43" s="207" t="s">
        <v>418</v>
      </c>
      <c r="F43" s="19">
        <v>0.07024305555555556</v>
      </c>
      <c r="G43" s="208">
        <f t="shared" si="0"/>
        <v>9.372219476025704</v>
      </c>
      <c r="H43" s="209"/>
      <c r="I43" s="210">
        <f t="shared" si="1"/>
        <v>0.004445763009845288</v>
      </c>
    </row>
    <row r="44" spans="1:9" ht="18">
      <c r="A44">
        <v>2000</v>
      </c>
      <c r="B44">
        <v>40</v>
      </c>
      <c r="C44" s="223" t="s">
        <v>60</v>
      </c>
      <c r="D44" s="207" t="s">
        <v>92</v>
      </c>
      <c r="F44" s="19">
        <v>0.07024305555555556</v>
      </c>
      <c r="G44" s="208">
        <f t="shared" si="0"/>
        <v>9.372219476025704</v>
      </c>
      <c r="H44" s="209"/>
      <c r="I44" s="210">
        <f t="shared" si="1"/>
        <v>0.004445763009845288</v>
      </c>
    </row>
    <row r="45" spans="1:9" ht="18">
      <c r="A45">
        <v>2002</v>
      </c>
      <c r="B45">
        <v>41</v>
      </c>
      <c r="C45" s="223" t="s">
        <v>52</v>
      </c>
      <c r="D45" s="207" t="s">
        <v>154</v>
      </c>
      <c r="F45" s="19">
        <v>0.07026620370370369</v>
      </c>
      <c r="G45" s="208">
        <f t="shared" si="0"/>
        <v>9.369131938725088</v>
      </c>
      <c r="H45" s="209"/>
      <c r="I45" s="210">
        <f t="shared" si="1"/>
        <v>0.004447228082512892</v>
      </c>
    </row>
    <row r="46" spans="1:9" ht="18">
      <c r="A46">
        <v>2003</v>
      </c>
      <c r="B46">
        <v>42</v>
      </c>
      <c r="C46" s="223" t="s">
        <v>9</v>
      </c>
      <c r="D46" s="207" t="s">
        <v>106</v>
      </c>
      <c r="F46" s="19">
        <v>0.07027777777777779</v>
      </c>
      <c r="G46" s="208">
        <f t="shared" si="0"/>
        <v>9.367588932806322</v>
      </c>
      <c r="H46" s="209"/>
      <c r="I46" s="210">
        <f t="shared" si="1"/>
        <v>0.004447960618846695</v>
      </c>
    </row>
    <row r="47" spans="1:9" ht="18">
      <c r="A47">
        <v>2010</v>
      </c>
      <c r="B47">
        <v>43</v>
      </c>
      <c r="C47" s="223" t="s">
        <v>162</v>
      </c>
      <c r="D47" s="207" t="s">
        <v>440</v>
      </c>
      <c r="F47" s="19">
        <v>0.07043981481481482</v>
      </c>
      <c r="G47" s="208">
        <f t="shared" si="0"/>
        <v>9.34604009201446</v>
      </c>
      <c r="H47" s="209"/>
      <c r="I47" s="210">
        <f t="shared" si="1"/>
        <v>0.004458216127519925</v>
      </c>
    </row>
    <row r="48" spans="1:9" ht="18">
      <c r="A48">
        <v>2011</v>
      </c>
      <c r="B48">
        <v>44</v>
      </c>
      <c r="C48" s="223" t="s">
        <v>291</v>
      </c>
      <c r="D48" s="207" t="s">
        <v>441</v>
      </c>
      <c r="F48" s="19">
        <v>0.07043981481481482</v>
      </c>
      <c r="G48" s="208">
        <f t="shared" si="0"/>
        <v>9.34604009201446</v>
      </c>
      <c r="H48" s="209"/>
      <c r="I48" s="210">
        <f t="shared" si="1"/>
        <v>0.004458216127519925</v>
      </c>
    </row>
    <row r="49" spans="1:9" ht="18">
      <c r="A49">
        <v>2018</v>
      </c>
      <c r="B49">
        <v>45</v>
      </c>
      <c r="C49" s="223" t="s">
        <v>471</v>
      </c>
      <c r="D49" s="207" t="s">
        <v>490</v>
      </c>
      <c r="F49" s="19">
        <v>0.07060185185185185</v>
      </c>
      <c r="G49" s="208">
        <f t="shared" si="0"/>
        <v>9.324590163934428</v>
      </c>
      <c r="H49" s="209"/>
      <c r="I49" s="210">
        <f t="shared" si="1"/>
        <v>0.0044684716361931545</v>
      </c>
    </row>
    <row r="50" spans="1:9" ht="18">
      <c r="A50">
        <v>2095</v>
      </c>
      <c r="B50">
        <v>46</v>
      </c>
      <c r="C50" s="223" t="s">
        <v>166</v>
      </c>
      <c r="D50" s="207" t="s">
        <v>560</v>
      </c>
      <c r="F50" s="19">
        <v>0.07255787037037037</v>
      </c>
      <c r="G50" s="208">
        <f t="shared" si="0"/>
        <v>9.0732174190461</v>
      </c>
      <c r="H50" s="209"/>
      <c r="I50" s="210">
        <f t="shared" si="1"/>
        <v>0.004592270276605719</v>
      </c>
    </row>
    <row r="51" spans="1:9" ht="18">
      <c r="A51">
        <v>2153</v>
      </c>
      <c r="B51">
        <v>47</v>
      </c>
      <c r="C51" s="223" t="s">
        <v>148</v>
      </c>
      <c r="D51" s="207" t="s">
        <v>149</v>
      </c>
      <c r="F51" s="19">
        <v>0.07491898148148148</v>
      </c>
      <c r="G51" s="208">
        <f t="shared" si="0"/>
        <v>8.787270199289358</v>
      </c>
      <c r="H51" s="209"/>
      <c r="I51" s="210">
        <f t="shared" si="1"/>
        <v>0.004741707688701359</v>
      </c>
    </row>
    <row r="52" spans="1:9" ht="18">
      <c r="A52">
        <v>2188</v>
      </c>
      <c r="B52">
        <v>48</v>
      </c>
      <c r="C52" s="223" t="s">
        <v>146</v>
      </c>
      <c r="D52" s="207" t="s">
        <v>147</v>
      </c>
      <c r="F52" s="19">
        <v>0.07847222222222222</v>
      </c>
      <c r="G52" s="208">
        <f t="shared" si="0"/>
        <v>8.389380530973453</v>
      </c>
      <c r="H52" s="209"/>
      <c r="I52" s="210">
        <f t="shared" si="1"/>
        <v>0.004966596343178621</v>
      </c>
    </row>
    <row r="53" spans="1:9" ht="18">
      <c r="A53">
        <v>2199</v>
      </c>
      <c r="B53">
        <v>49</v>
      </c>
      <c r="C53" s="223" t="s">
        <v>561</v>
      </c>
      <c r="D53" s="207" t="s">
        <v>562</v>
      </c>
      <c r="F53" s="19">
        <v>0.07899305555555557</v>
      </c>
      <c r="G53" s="208">
        <f t="shared" si="0"/>
        <v>8.334065934065933</v>
      </c>
      <c r="H53" s="209"/>
      <c r="I53" s="210">
        <f t="shared" si="1"/>
        <v>0.0049995604781997195</v>
      </c>
    </row>
    <row r="54" spans="1:9" ht="18">
      <c r="A54">
        <v>2231</v>
      </c>
      <c r="B54">
        <v>50</v>
      </c>
      <c r="C54" s="223" t="s">
        <v>563</v>
      </c>
      <c r="D54" s="207" t="s">
        <v>183</v>
      </c>
      <c r="F54" s="19">
        <v>0.08331018518518518</v>
      </c>
      <c r="G54" s="208">
        <f t="shared" si="0"/>
        <v>7.902195054181718</v>
      </c>
      <c r="H54" s="209"/>
      <c r="I54" s="210">
        <f t="shared" si="1"/>
        <v>0.005272796530707923</v>
      </c>
    </row>
    <row r="55" spans="1:9" ht="18">
      <c r="A55">
        <v>2232</v>
      </c>
      <c r="B55">
        <v>51</v>
      </c>
      <c r="C55" s="223" t="s">
        <v>564</v>
      </c>
      <c r="D55" s="207" t="s">
        <v>565</v>
      </c>
      <c r="F55" s="19">
        <v>0.08331018518518518</v>
      </c>
      <c r="G55" s="208">
        <f t="shared" si="0"/>
        <v>7.902195054181718</v>
      </c>
      <c r="H55" s="209"/>
      <c r="I55" s="210">
        <f t="shared" si="1"/>
        <v>0.005272796530707923</v>
      </c>
    </row>
    <row r="56" spans="1:10" ht="18">
      <c r="A56">
        <v>2233</v>
      </c>
      <c r="B56">
        <v>52</v>
      </c>
      <c r="C56" s="223" t="s">
        <v>138</v>
      </c>
      <c r="D56" s="207" t="s">
        <v>108</v>
      </c>
      <c r="F56" s="19">
        <v>0.08331018518518518</v>
      </c>
      <c r="G56" s="208">
        <f t="shared" si="0"/>
        <v>7.902195054181718</v>
      </c>
      <c r="H56" s="209"/>
      <c r="I56" s="210">
        <f t="shared" si="1"/>
        <v>0.005272796530707923</v>
      </c>
      <c r="J56" t="s">
        <v>577</v>
      </c>
    </row>
    <row r="58" spans="1:4" ht="12.75">
      <c r="A58" s="288" t="s">
        <v>576</v>
      </c>
      <c r="B58" s="289"/>
      <c r="C58" s="289"/>
      <c r="D58" s="289"/>
    </row>
  </sheetData>
  <sheetProtection/>
  <mergeCells count="5">
    <mergeCell ref="A58:D58"/>
    <mergeCell ref="A1:J1"/>
    <mergeCell ref="A2:I2"/>
    <mergeCell ref="A3:D3"/>
    <mergeCell ref="H3:I3"/>
  </mergeCells>
  <printOptions gridLines="1"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2"/>
  </sheetPr>
  <dimension ref="A1:J66"/>
  <sheetViews>
    <sheetView zoomScale="75" zoomScaleNormal="75" zoomScalePageLayoutView="0" workbookViewId="0" topLeftCell="A1">
      <selection activeCell="I57" sqref="I57"/>
    </sheetView>
  </sheetViews>
  <sheetFormatPr defaultColWidth="9.140625" defaultRowHeight="12.75"/>
  <cols>
    <col min="1" max="1" width="24.7109375" style="0" bestFit="1" customWidth="1"/>
    <col min="2" max="2" width="3.28125" style="0" bestFit="1" customWidth="1"/>
    <col min="3" max="3" width="11.7109375" style="0" bestFit="1" customWidth="1"/>
    <col min="4" max="4" width="26.8515625" style="0" bestFit="1" customWidth="1"/>
    <col min="5" max="5" width="2.57421875" style="0" customWidth="1"/>
    <col min="6" max="6" width="17.421875" style="0" bestFit="1" customWidth="1"/>
    <col min="7" max="7" width="14.28125" style="0" bestFit="1" customWidth="1"/>
    <col min="8" max="8" width="2.57421875" style="0" customWidth="1"/>
    <col min="9" max="9" width="16.00390625" style="0" bestFit="1" customWidth="1"/>
    <col min="10" max="10" width="19.00390625" style="0" bestFit="1" customWidth="1"/>
  </cols>
  <sheetData>
    <row r="1" spans="1:10" s="221" customFormat="1" ht="30">
      <c r="A1" s="294" t="s">
        <v>547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 ht="27">
      <c r="A2" s="296">
        <v>41021</v>
      </c>
      <c r="B2" s="296"/>
      <c r="C2" s="296"/>
      <c r="D2" s="296"/>
      <c r="E2" s="296"/>
      <c r="F2" s="296"/>
      <c r="G2" s="296"/>
      <c r="H2" s="296"/>
      <c r="I2" s="296"/>
      <c r="J2" s="1"/>
    </row>
    <row r="3" spans="1:10" ht="33">
      <c r="A3" s="297"/>
      <c r="B3" s="297"/>
      <c r="C3" s="297"/>
      <c r="D3" s="297"/>
      <c r="E3" s="297"/>
      <c r="F3" s="297"/>
      <c r="G3" s="297"/>
      <c r="H3" s="297"/>
      <c r="I3" s="297"/>
      <c r="J3" s="1"/>
    </row>
    <row r="4" spans="1:10" ht="19.5">
      <c r="A4" s="291" t="s">
        <v>524</v>
      </c>
      <c r="B4" s="291"/>
      <c r="C4" s="291"/>
      <c r="D4" s="291"/>
      <c r="E4" s="76"/>
      <c r="F4" s="77" t="s">
        <v>0</v>
      </c>
      <c r="G4" s="200">
        <v>16.09344</v>
      </c>
      <c r="H4" s="292" t="s">
        <v>1</v>
      </c>
      <c r="I4" s="292"/>
      <c r="J4" s="76"/>
    </row>
    <row r="5" spans="1:10" ht="19.5">
      <c r="A5" s="58" t="s">
        <v>525</v>
      </c>
      <c r="B5" s="201" t="s">
        <v>3</v>
      </c>
      <c r="C5" s="202" t="s">
        <v>40</v>
      </c>
      <c r="D5" s="55" t="s">
        <v>5</v>
      </c>
      <c r="E5" s="203"/>
      <c r="F5" s="204" t="s">
        <v>6</v>
      </c>
      <c r="G5" s="205" t="s">
        <v>153</v>
      </c>
      <c r="H5" s="55"/>
      <c r="I5" s="199" t="s">
        <v>526</v>
      </c>
      <c r="J5" s="222" t="s">
        <v>548</v>
      </c>
    </row>
    <row r="6" spans="1:10" ht="20.25">
      <c r="A6" s="206">
        <v>163</v>
      </c>
      <c r="B6" s="12">
        <v>1</v>
      </c>
      <c r="C6" s="18" t="s">
        <v>113</v>
      </c>
      <c r="D6" s="207" t="s">
        <v>132</v>
      </c>
      <c r="E6" s="13"/>
      <c r="F6" s="19">
        <v>0.042291666666666665</v>
      </c>
      <c r="G6" s="208">
        <f aca="true" t="shared" si="0" ref="G6:G23">($G$4/F6)/24</f>
        <v>15.855605911330052</v>
      </c>
      <c r="H6" s="209"/>
      <c r="I6" s="210">
        <f aca="true" t="shared" si="1" ref="I6:I23">F6/$G$4</f>
        <v>0.002627882333837058</v>
      </c>
      <c r="J6" s="111"/>
    </row>
    <row r="7" spans="1:10" ht="20.25">
      <c r="A7" s="206">
        <v>176</v>
      </c>
      <c r="B7" s="12">
        <v>2</v>
      </c>
      <c r="C7" s="18" t="s">
        <v>23</v>
      </c>
      <c r="D7" s="207" t="s">
        <v>90</v>
      </c>
      <c r="E7" s="13"/>
      <c r="F7" s="19">
        <v>0.04251157407407408</v>
      </c>
      <c r="G7" s="208">
        <f t="shared" si="0"/>
        <v>15.773586713857881</v>
      </c>
      <c r="H7" s="209"/>
      <c r="I7" s="210">
        <f t="shared" si="1"/>
        <v>0.0026415467466293146</v>
      </c>
      <c r="J7" s="111"/>
    </row>
    <row r="8" spans="1:10" ht="20.25">
      <c r="A8" s="206">
        <v>527</v>
      </c>
      <c r="B8" s="12">
        <v>3</v>
      </c>
      <c r="C8" s="18" t="s">
        <v>534</v>
      </c>
      <c r="D8" s="207" t="s">
        <v>535</v>
      </c>
      <c r="E8" s="13"/>
      <c r="F8" s="19">
        <v>0.046238425925925926</v>
      </c>
      <c r="G8" s="208">
        <f t="shared" si="0"/>
        <v>14.502223779724657</v>
      </c>
      <c r="H8" s="209"/>
      <c r="I8" s="210">
        <f t="shared" si="1"/>
        <v>0.002873122584477024</v>
      </c>
      <c r="J8" s="111"/>
    </row>
    <row r="9" spans="1:10" ht="20.25">
      <c r="A9" s="206">
        <v>771</v>
      </c>
      <c r="B9" s="12">
        <v>4</v>
      </c>
      <c r="C9" s="18" t="s">
        <v>20</v>
      </c>
      <c r="D9" s="207" t="s">
        <v>182</v>
      </c>
      <c r="E9" s="13"/>
      <c r="F9" s="19">
        <v>0.04738425925925926</v>
      </c>
      <c r="G9" s="208">
        <f t="shared" si="0"/>
        <v>14.151534929164633</v>
      </c>
      <c r="H9" s="209"/>
      <c r="I9" s="210">
        <f t="shared" si="1"/>
        <v>0.0029443213669208853</v>
      </c>
      <c r="J9" s="111"/>
    </row>
    <row r="10" spans="1:10" ht="20.25">
      <c r="A10" s="206">
        <v>1009</v>
      </c>
      <c r="B10" s="12">
        <v>5</v>
      </c>
      <c r="C10" s="18" t="s">
        <v>97</v>
      </c>
      <c r="D10" s="207" t="s">
        <v>98</v>
      </c>
      <c r="E10" s="13"/>
      <c r="F10" s="19">
        <v>0.048761574074074075</v>
      </c>
      <c r="G10" s="208">
        <f t="shared" si="0"/>
        <v>13.751812010443864</v>
      </c>
      <c r="H10" s="209"/>
      <c r="I10" s="210">
        <f t="shared" si="1"/>
        <v>0.003029903741777648</v>
      </c>
      <c r="J10" s="111"/>
    </row>
    <row r="11" spans="1:10" ht="20.25">
      <c r="A11" s="206">
        <v>1021</v>
      </c>
      <c r="B11" s="12">
        <v>6</v>
      </c>
      <c r="C11" s="18" t="s">
        <v>167</v>
      </c>
      <c r="D11" s="207" t="s">
        <v>533</v>
      </c>
      <c r="E11" s="13"/>
      <c r="F11" s="19">
        <v>0.04883101851851852</v>
      </c>
      <c r="G11" s="208">
        <f t="shared" si="0"/>
        <v>13.732255036738565</v>
      </c>
      <c r="H11" s="209"/>
      <c r="I11" s="210">
        <f t="shared" si="1"/>
        <v>0.0030342188195015183</v>
      </c>
      <c r="J11" s="111"/>
    </row>
    <row r="12" spans="1:10" ht="20.25">
      <c r="A12" s="206">
        <v>1879</v>
      </c>
      <c r="B12" s="12">
        <v>7</v>
      </c>
      <c r="C12" s="18" t="s">
        <v>258</v>
      </c>
      <c r="D12" s="207" t="s">
        <v>123</v>
      </c>
      <c r="E12" s="13"/>
      <c r="F12" s="19">
        <v>0.05284722222222222</v>
      </c>
      <c r="G12" s="208">
        <f t="shared" si="0"/>
        <v>12.688651773981604</v>
      </c>
      <c r="H12" s="209"/>
      <c r="I12" s="210">
        <f t="shared" si="1"/>
        <v>0.0032837741478653547</v>
      </c>
      <c r="J12" s="111"/>
    </row>
    <row r="13" spans="1:10" ht="20.25">
      <c r="A13" s="206">
        <v>7580</v>
      </c>
      <c r="B13" s="12">
        <v>8</v>
      </c>
      <c r="C13" s="18" t="s">
        <v>545</v>
      </c>
      <c r="D13" s="207" t="s">
        <v>468</v>
      </c>
      <c r="E13" s="13"/>
      <c r="F13" s="19">
        <v>0.06175925925925926</v>
      </c>
      <c r="G13" s="208">
        <f t="shared" si="0"/>
        <v>10.857643178410797</v>
      </c>
      <c r="H13" s="209"/>
      <c r="I13" s="210">
        <f t="shared" si="1"/>
        <v>0.003837542455762053</v>
      </c>
      <c r="J13" s="111"/>
    </row>
    <row r="14" spans="1:10" ht="20.25">
      <c r="A14" s="206">
        <v>9658</v>
      </c>
      <c r="B14" s="12">
        <v>9</v>
      </c>
      <c r="C14" s="18" t="s">
        <v>16</v>
      </c>
      <c r="D14" s="207" t="s">
        <v>540</v>
      </c>
      <c r="E14" s="13"/>
      <c r="F14" s="19">
        <v>0.06462962962962963</v>
      </c>
      <c r="G14" s="208">
        <f t="shared" si="0"/>
        <v>10.37542693409742</v>
      </c>
      <c r="H14" s="209"/>
      <c r="I14" s="210">
        <f t="shared" si="1"/>
        <v>0.0040158990016820285</v>
      </c>
      <c r="J14" s="111"/>
    </row>
    <row r="15" spans="1:10" ht="20.25">
      <c r="A15" s="206">
        <v>11222</v>
      </c>
      <c r="B15" s="12">
        <v>10</v>
      </c>
      <c r="C15" s="18" t="s">
        <v>34</v>
      </c>
      <c r="D15" s="207" t="s">
        <v>117</v>
      </c>
      <c r="E15" s="13"/>
      <c r="F15" s="19">
        <v>0.0669212962962963</v>
      </c>
      <c r="G15" s="208">
        <f t="shared" si="0"/>
        <v>10.020128675198894</v>
      </c>
      <c r="H15" s="209"/>
      <c r="I15" s="210">
        <f t="shared" si="1"/>
        <v>0.004158296566569751</v>
      </c>
      <c r="J15" s="111"/>
    </row>
    <row r="16" spans="1:10" ht="20.25">
      <c r="A16" s="206">
        <v>12473</v>
      </c>
      <c r="B16" s="12">
        <v>11</v>
      </c>
      <c r="C16" s="18" t="s">
        <v>15</v>
      </c>
      <c r="D16" s="207" t="s">
        <v>112</v>
      </c>
      <c r="E16" s="13"/>
      <c r="F16" s="19">
        <v>0.06892361111111112</v>
      </c>
      <c r="G16" s="208">
        <f t="shared" si="0"/>
        <v>9.729031738035264</v>
      </c>
      <c r="H16" s="209"/>
      <c r="I16" s="210">
        <f t="shared" si="1"/>
        <v>0.004282714640941347</v>
      </c>
      <c r="J16" s="111"/>
    </row>
    <row r="17" spans="1:10" ht="20.25">
      <c r="A17" s="206">
        <v>12478</v>
      </c>
      <c r="B17" s="12">
        <v>12</v>
      </c>
      <c r="C17" s="18" t="s">
        <v>240</v>
      </c>
      <c r="D17" s="207" t="s">
        <v>541</v>
      </c>
      <c r="E17" s="13"/>
      <c r="F17" s="19">
        <v>0.06892361111111112</v>
      </c>
      <c r="G17" s="208">
        <f t="shared" si="0"/>
        <v>9.729031738035264</v>
      </c>
      <c r="H17" s="209"/>
      <c r="I17" s="210">
        <f t="shared" si="1"/>
        <v>0.004282714640941347</v>
      </c>
      <c r="J17" s="111"/>
    </row>
    <row r="18" spans="1:10" ht="20.25">
      <c r="A18" s="206">
        <v>12481</v>
      </c>
      <c r="B18" s="12">
        <v>13</v>
      </c>
      <c r="C18" s="18" t="s">
        <v>10</v>
      </c>
      <c r="D18" s="207" t="s">
        <v>118</v>
      </c>
      <c r="E18" s="13"/>
      <c r="F18" s="19">
        <v>0.06892361111111112</v>
      </c>
      <c r="G18" s="208">
        <f t="shared" si="0"/>
        <v>9.729031738035264</v>
      </c>
      <c r="H18" s="209"/>
      <c r="I18" s="210">
        <f t="shared" si="1"/>
        <v>0.004282714640941347</v>
      </c>
      <c r="J18" s="111"/>
    </row>
    <row r="19" spans="1:10" ht="20.25">
      <c r="A19" s="206">
        <v>12480</v>
      </c>
      <c r="B19" s="12">
        <v>14</v>
      </c>
      <c r="C19" s="18" t="s">
        <v>37</v>
      </c>
      <c r="D19" s="207" t="s">
        <v>251</v>
      </c>
      <c r="E19" s="13"/>
      <c r="F19" s="19">
        <v>0.06894675925925926</v>
      </c>
      <c r="G19" s="208">
        <f t="shared" si="0"/>
        <v>9.725765318113144</v>
      </c>
      <c r="H19" s="209"/>
      <c r="I19" s="210">
        <f t="shared" si="1"/>
        <v>0.004284153000182637</v>
      </c>
      <c r="J19" s="111"/>
    </row>
    <row r="20" spans="1:10" ht="20.25">
      <c r="A20" s="206">
        <v>12645</v>
      </c>
      <c r="B20" s="12">
        <v>15</v>
      </c>
      <c r="C20" s="18" t="s">
        <v>462</v>
      </c>
      <c r="D20" s="207" t="s">
        <v>544</v>
      </c>
      <c r="E20" s="13"/>
      <c r="F20" s="19">
        <v>0.06921296296296296</v>
      </c>
      <c r="G20" s="208">
        <f t="shared" si="0"/>
        <v>9.688358528428095</v>
      </c>
      <c r="H20" s="209"/>
      <c r="I20" s="210">
        <f t="shared" si="1"/>
        <v>0.004300694131457473</v>
      </c>
      <c r="J20" s="111"/>
    </row>
    <row r="21" spans="1:10" ht="20.25">
      <c r="A21" s="206">
        <v>12651</v>
      </c>
      <c r="B21" s="12">
        <v>16</v>
      </c>
      <c r="C21" s="18" t="s">
        <v>11</v>
      </c>
      <c r="D21" s="207" t="s">
        <v>239</v>
      </c>
      <c r="E21" s="13"/>
      <c r="F21" s="19">
        <v>0.06922453703703703</v>
      </c>
      <c r="G21" s="208">
        <f t="shared" si="0"/>
        <v>9.6867386724628</v>
      </c>
      <c r="H21" s="209"/>
      <c r="I21" s="210">
        <f t="shared" si="1"/>
        <v>0.004301413311078118</v>
      </c>
      <c r="J21" s="111"/>
    </row>
    <row r="22" spans="1:10" ht="20.25">
      <c r="A22" s="206">
        <v>13193</v>
      </c>
      <c r="B22" s="12">
        <v>17</v>
      </c>
      <c r="C22" s="18" t="s">
        <v>110</v>
      </c>
      <c r="D22" s="207" t="s">
        <v>111</v>
      </c>
      <c r="E22" s="13"/>
      <c r="F22" s="19">
        <v>0.07016203703703704</v>
      </c>
      <c r="G22" s="208">
        <f t="shared" si="0"/>
        <v>9.557305179808646</v>
      </c>
      <c r="H22" s="209"/>
      <c r="I22" s="210">
        <f t="shared" si="1"/>
        <v>0.004359666860350368</v>
      </c>
      <c r="J22" s="111"/>
    </row>
    <row r="23" spans="1:10" ht="20.25">
      <c r="A23" s="206">
        <v>16519</v>
      </c>
      <c r="B23" s="12">
        <v>18</v>
      </c>
      <c r="C23" s="18" t="s">
        <v>542</v>
      </c>
      <c r="D23" s="207" t="s">
        <v>543</v>
      </c>
      <c r="E23" s="13"/>
      <c r="F23" s="19">
        <v>0.07833333333333332</v>
      </c>
      <c r="G23" s="208">
        <f t="shared" si="0"/>
        <v>8.560340425531917</v>
      </c>
      <c r="H23" s="209"/>
      <c r="I23" s="210">
        <f t="shared" si="1"/>
        <v>0.004867407672525782</v>
      </c>
      <c r="J23" s="111"/>
    </row>
    <row r="24" spans="1:10" ht="15">
      <c r="A24" s="211" t="s">
        <v>546</v>
      </c>
      <c r="B24" s="211"/>
      <c r="C24" s="211"/>
      <c r="D24" s="75"/>
      <c r="E24" s="76"/>
      <c r="F24" s="212"/>
      <c r="G24" s="213"/>
      <c r="H24" s="214"/>
      <c r="I24" s="215"/>
      <c r="J24" s="76"/>
    </row>
    <row r="25" spans="1:10" ht="15">
      <c r="A25" s="211"/>
      <c r="B25" s="211"/>
      <c r="C25" s="211"/>
      <c r="D25" s="75"/>
      <c r="E25" s="76"/>
      <c r="F25" s="212"/>
      <c r="G25" s="213"/>
      <c r="H25" s="214"/>
      <c r="I25" s="215"/>
      <c r="J25" s="76"/>
    </row>
    <row r="26" spans="1:10" ht="19.5">
      <c r="A26" s="291" t="s">
        <v>527</v>
      </c>
      <c r="B26" s="291"/>
      <c r="C26" s="291"/>
      <c r="D26" s="291"/>
      <c r="E26" s="76"/>
      <c r="F26" s="77" t="s">
        <v>0</v>
      </c>
      <c r="G26" s="216">
        <v>5</v>
      </c>
      <c r="H26" s="295" t="s">
        <v>1</v>
      </c>
      <c r="I26" s="295"/>
      <c r="J26" s="76"/>
    </row>
    <row r="27" spans="1:10" ht="19.5">
      <c r="A27" s="58" t="s">
        <v>525</v>
      </c>
      <c r="B27" s="201" t="s">
        <v>3</v>
      </c>
      <c r="C27" s="202" t="s">
        <v>40</v>
      </c>
      <c r="D27" s="55" t="s">
        <v>5</v>
      </c>
      <c r="E27" s="203"/>
      <c r="F27" s="204" t="s">
        <v>6</v>
      </c>
      <c r="G27" s="205" t="s">
        <v>153</v>
      </c>
      <c r="H27" s="55"/>
      <c r="I27" s="199" t="s">
        <v>526</v>
      </c>
      <c r="J27" s="203"/>
    </row>
    <row r="28" spans="1:10" ht="19.5">
      <c r="A28" s="217">
        <v>3</v>
      </c>
      <c r="B28" s="12">
        <v>19</v>
      </c>
      <c r="C28" s="18" t="s">
        <v>176</v>
      </c>
      <c r="D28" s="207" t="s">
        <v>177</v>
      </c>
      <c r="E28" s="13"/>
      <c r="F28" s="19">
        <v>0.013148148148148147</v>
      </c>
      <c r="G28" s="208">
        <f>($G$26/F28)/24</f>
        <v>15.845070422535214</v>
      </c>
      <c r="H28" s="209"/>
      <c r="I28" s="210">
        <f>F28/$G$26</f>
        <v>0.0026296296296296293</v>
      </c>
      <c r="J28" s="222" t="s">
        <v>557</v>
      </c>
    </row>
    <row r="29" spans="1:10" ht="19.5">
      <c r="A29" s="217">
        <v>80</v>
      </c>
      <c r="B29" s="12">
        <v>20</v>
      </c>
      <c r="C29" s="18" t="s">
        <v>63</v>
      </c>
      <c r="D29" s="207" t="s">
        <v>115</v>
      </c>
      <c r="E29" s="13"/>
      <c r="F29" s="19">
        <v>0.017708333333333333</v>
      </c>
      <c r="G29" s="208">
        <f>($G$26/F29)/24</f>
        <v>11.764705882352942</v>
      </c>
      <c r="H29" s="209"/>
      <c r="I29" s="210">
        <f>F29/$G$26</f>
        <v>0.0035416666666666665</v>
      </c>
      <c r="J29" s="18"/>
    </row>
    <row r="30" spans="1:10" ht="19.5">
      <c r="A30" s="217">
        <v>170</v>
      </c>
      <c r="B30" s="12">
        <v>21</v>
      </c>
      <c r="C30" s="18" t="s">
        <v>462</v>
      </c>
      <c r="D30" s="207" t="s">
        <v>463</v>
      </c>
      <c r="E30" s="13"/>
      <c r="F30" s="19">
        <v>0.018958333333333334</v>
      </c>
      <c r="G30" s="208">
        <f>($G$26/F30)/24</f>
        <v>10.989010989010987</v>
      </c>
      <c r="H30" s="209"/>
      <c r="I30" s="210">
        <f>F30/$G$26</f>
        <v>0.0037916666666666667</v>
      </c>
      <c r="J30" s="18"/>
    </row>
    <row r="31" spans="1:10" ht="19.5">
      <c r="A31" s="217">
        <v>267</v>
      </c>
      <c r="B31" s="12">
        <v>22</v>
      </c>
      <c r="C31" s="18" t="s">
        <v>536</v>
      </c>
      <c r="D31" s="207" t="s">
        <v>537</v>
      </c>
      <c r="E31" s="13"/>
      <c r="F31" s="19">
        <v>0.020358796296296295</v>
      </c>
      <c r="G31" s="208">
        <f>($G$26/F31)/24</f>
        <v>10.23308698123934</v>
      </c>
      <c r="H31" s="209"/>
      <c r="I31" s="210">
        <f>F31/$G$26</f>
        <v>0.004071759259259259</v>
      </c>
      <c r="J31" s="18"/>
    </row>
    <row r="32" spans="1:10" ht="19.5">
      <c r="A32" s="217">
        <v>582</v>
      </c>
      <c r="B32" s="12">
        <v>23</v>
      </c>
      <c r="C32" s="18" t="s">
        <v>538</v>
      </c>
      <c r="D32" s="207" t="s">
        <v>539</v>
      </c>
      <c r="E32" s="13"/>
      <c r="F32" s="19">
        <v>0.021064814814814814</v>
      </c>
      <c r="G32" s="208">
        <f>($G$26/F32)/24</f>
        <v>9.89010989010989</v>
      </c>
      <c r="H32" s="209"/>
      <c r="I32" s="210">
        <f>F32/$G$26</f>
        <v>0.004212962962962963</v>
      </c>
      <c r="J32" s="18"/>
    </row>
    <row r="33" spans="1:10" ht="15">
      <c r="A33" s="211" t="s">
        <v>529</v>
      </c>
      <c r="B33" s="211"/>
      <c r="C33" s="211"/>
      <c r="D33" s="75"/>
      <c r="E33" s="76"/>
      <c r="F33" s="212"/>
      <c r="G33" s="213"/>
      <c r="H33" s="214"/>
      <c r="I33" s="215"/>
      <c r="J33" s="76"/>
    </row>
    <row r="34" spans="1:10" ht="19.5">
      <c r="A34" s="291" t="s">
        <v>528</v>
      </c>
      <c r="B34" s="291"/>
      <c r="C34" s="291"/>
      <c r="D34" s="291"/>
      <c r="E34" s="76"/>
      <c r="F34" s="77" t="s">
        <v>0</v>
      </c>
      <c r="G34" s="216">
        <v>42.195</v>
      </c>
      <c r="H34" s="295" t="s">
        <v>1</v>
      </c>
      <c r="I34" s="295"/>
      <c r="J34" s="76"/>
    </row>
    <row r="35" spans="1:10" ht="19.5">
      <c r="A35" s="217">
        <v>1</v>
      </c>
      <c r="B35" s="12">
        <v>24</v>
      </c>
      <c r="C35" s="18" t="s">
        <v>17</v>
      </c>
      <c r="D35" s="207" t="s">
        <v>100</v>
      </c>
      <c r="E35" s="13"/>
      <c r="F35" s="19">
        <v>0.12636574074074072</v>
      </c>
      <c r="G35" s="52">
        <f>($G$34/F35)/24</f>
        <v>13.912987726689872</v>
      </c>
      <c r="H35" s="209"/>
      <c r="I35" s="210">
        <f>F35/$G$34</f>
        <v>0.0029948036672767086</v>
      </c>
      <c r="J35" s="222" t="s">
        <v>556</v>
      </c>
    </row>
    <row r="36" spans="1:10" ht="20.25">
      <c r="A36" s="211" t="s">
        <v>530</v>
      </c>
      <c r="B36" s="12"/>
      <c r="C36" s="18"/>
      <c r="D36" s="207"/>
      <c r="E36" s="13"/>
      <c r="F36" s="19"/>
      <c r="G36" s="52"/>
      <c r="H36" s="209"/>
      <c r="I36" s="210"/>
      <c r="J36" s="111"/>
    </row>
    <row r="37" spans="1:10" ht="15">
      <c r="A37" s="211"/>
      <c r="B37" s="83"/>
      <c r="C37" s="83"/>
      <c r="D37" s="218"/>
      <c r="E37" s="76"/>
      <c r="F37" s="212"/>
      <c r="G37" s="213"/>
      <c r="H37" s="76"/>
      <c r="I37" s="219"/>
      <c r="J37" s="76"/>
    </row>
    <row r="38" spans="5:10" ht="12.75">
      <c r="E38" s="76"/>
      <c r="F38" s="212"/>
      <c r="G38" s="213"/>
      <c r="H38" s="76"/>
      <c r="I38" s="219"/>
      <c r="J38" s="76"/>
    </row>
    <row r="39" spans="5:10" ht="12.75">
      <c r="E39" s="76"/>
      <c r="F39" s="212"/>
      <c r="G39" s="213"/>
      <c r="H39" s="76"/>
      <c r="I39" s="219"/>
      <c r="J39" s="76"/>
    </row>
    <row r="40" spans="5:10" ht="12.75">
      <c r="E40" s="76"/>
      <c r="F40" s="212"/>
      <c r="G40" s="213"/>
      <c r="H40" s="76"/>
      <c r="I40" s="219"/>
      <c r="J40" s="76"/>
    </row>
    <row r="41" spans="4:10" ht="15">
      <c r="D41" s="211"/>
      <c r="E41" s="211"/>
      <c r="F41" s="211" t="s">
        <v>549</v>
      </c>
      <c r="G41" s="211" t="s">
        <v>550</v>
      </c>
      <c r="H41" s="211"/>
      <c r="I41" s="211" t="s">
        <v>551</v>
      </c>
      <c r="J41" s="76"/>
    </row>
    <row r="42" spans="4:10" ht="15">
      <c r="D42" s="211"/>
      <c r="E42" s="211"/>
      <c r="F42" s="211"/>
      <c r="G42" s="211"/>
      <c r="H42" s="211"/>
      <c r="I42" s="211"/>
      <c r="J42" s="76"/>
    </row>
    <row r="43" spans="4:9" ht="15">
      <c r="D43" s="211" t="s">
        <v>528</v>
      </c>
      <c r="E43" s="211"/>
      <c r="F43" s="211">
        <v>1892</v>
      </c>
      <c r="G43" s="211">
        <v>1658</v>
      </c>
      <c r="H43" s="211"/>
      <c r="I43" s="211">
        <v>1591</v>
      </c>
    </row>
    <row r="44" spans="4:9" ht="15">
      <c r="D44" s="211"/>
      <c r="E44" s="211"/>
      <c r="F44" s="211"/>
      <c r="G44" s="211"/>
      <c r="H44" s="211"/>
      <c r="I44" s="211"/>
    </row>
    <row r="45" spans="4:9" ht="15">
      <c r="D45" s="211" t="s">
        <v>552</v>
      </c>
      <c r="E45" s="211"/>
      <c r="F45" s="211">
        <v>20949</v>
      </c>
      <c r="G45" s="211">
        <v>18228</v>
      </c>
      <c r="H45" s="211"/>
      <c r="I45" s="211">
        <v>18016</v>
      </c>
    </row>
    <row r="46" spans="4:9" ht="15">
      <c r="D46" s="211"/>
      <c r="E46" s="211"/>
      <c r="F46" s="211"/>
      <c r="G46" s="211"/>
      <c r="H46" s="211"/>
      <c r="I46" s="211"/>
    </row>
    <row r="47" spans="4:9" ht="15">
      <c r="D47" s="211" t="s">
        <v>553</v>
      </c>
      <c r="E47" s="211"/>
      <c r="F47" s="211">
        <v>2558</v>
      </c>
      <c r="G47" s="211">
        <v>2084</v>
      </c>
      <c r="H47" s="211"/>
      <c r="I47" s="211">
        <v>2060</v>
      </c>
    </row>
    <row r="48" spans="4:9" ht="15">
      <c r="D48" s="211"/>
      <c r="E48" s="211"/>
      <c r="F48" s="211"/>
      <c r="G48" s="211"/>
      <c r="H48" s="211"/>
      <c r="I48" s="211"/>
    </row>
    <row r="49" spans="4:9" ht="15">
      <c r="D49" s="211" t="s">
        <v>531</v>
      </c>
      <c r="E49" s="211"/>
      <c r="F49" s="211">
        <v>3413</v>
      </c>
      <c r="G49" s="211">
        <v>2731</v>
      </c>
      <c r="H49" s="211"/>
      <c r="I49" s="211">
        <v>2681</v>
      </c>
    </row>
    <row r="50" spans="4:9" ht="15">
      <c r="D50" s="211"/>
      <c r="E50" s="211"/>
      <c r="F50" s="211"/>
      <c r="G50" s="211"/>
      <c r="H50" s="211"/>
      <c r="I50" s="211"/>
    </row>
    <row r="51" spans="4:9" ht="15">
      <c r="D51" s="211"/>
      <c r="E51" s="211"/>
      <c r="F51" s="211"/>
      <c r="G51" s="211"/>
      <c r="H51" s="211"/>
      <c r="I51" s="211"/>
    </row>
    <row r="52" spans="4:9" ht="15">
      <c r="D52" s="211"/>
      <c r="E52" s="211"/>
      <c r="F52" s="211"/>
      <c r="G52" s="211"/>
      <c r="H52" s="211"/>
      <c r="I52" s="211"/>
    </row>
    <row r="53" spans="4:9" ht="15">
      <c r="D53" s="211"/>
      <c r="E53" s="211"/>
      <c r="F53" s="211">
        <f>SUM(F43:F52)</f>
        <v>28812</v>
      </c>
      <c r="G53" s="211">
        <f>SUM(G43:G52)</f>
        <v>24701</v>
      </c>
      <c r="H53" s="211"/>
      <c r="I53" s="211">
        <f>SUM(I43:I52)</f>
        <v>24348</v>
      </c>
    </row>
    <row r="55" spans="4:9" ht="15">
      <c r="D55" t="s">
        <v>554</v>
      </c>
      <c r="I55" s="211">
        <v>2249</v>
      </c>
    </row>
    <row r="57" spans="4:9" ht="15">
      <c r="D57" t="s">
        <v>532</v>
      </c>
      <c r="I57" s="211">
        <f>SUM(I53:I55)</f>
        <v>26597</v>
      </c>
    </row>
    <row r="58" spans="1:4" ht="14.25">
      <c r="A58" s="44"/>
      <c r="B58" s="83"/>
      <c r="C58" s="83"/>
      <c r="D58" s="218"/>
    </row>
    <row r="59" spans="1:6" ht="15">
      <c r="A59" s="44"/>
      <c r="B59" s="83"/>
      <c r="C59" s="83"/>
      <c r="D59" s="218" t="s">
        <v>555</v>
      </c>
      <c r="F59" s="211">
        <v>29615</v>
      </c>
    </row>
    <row r="60" spans="1:4" ht="15">
      <c r="A60" s="220"/>
      <c r="B60" s="83"/>
      <c r="C60" s="83"/>
      <c r="D60" s="218"/>
    </row>
    <row r="61" spans="2:4" ht="12.75">
      <c r="B61" s="83"/>
      <c r="C61" s="83"/>
      <c r="D61" s="218"/>
    </row>
    <row r="62" spans="1:4" ht="15">
      <c r="A62" s="220"/>
      <c r="B62" s="83"/>
      <c r="C62" s="83"/>
      <c r="D62" s="218"/>
    </row>
    <row r="64" spans="1:3" ht="14.25">
      <c r="A64" s="44"/>
      <c r="C64" s="83"/>
    </row>
    <row r="65" ht="12.75">
      <c r="C65" s="83"/>
    </row>
    <row r="66" ht="12.75">
      <c r="C66" s="83"/>
    </row>
  </sheetData>
  <sheetProtection/>
  <mergeCells count="9">
    <mergeCell ref="A1:J1"/>
    <mergeCell ref="A26:D26"/>
    <mergeCell ref="H26:I26"/>
    <mergeCell ref="A34:D34"/>
    <mergeCell ref="H34:I34"/>
    <mergeCell ref="A2:I2"/>
    <mergeCell ref="A3:I3"/>
    <mergeCell ref="A4:D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0"/>
  <sheetViews>
    <sheetView zoomScale="75" zoomScaleNormal="75" zoomScalePageLayoutView="0" workbookViewId="0" topLeftCell="A1">
      <selection activeCell="D6" sqref="D6"/>
    </sheetView>
  </sheetViews>
  <sheetFormatPr defaultColWidth="7.8515625" defaultRowHeight="13.5" customHeight="1"/>
  <cols>
    <col min="1" max="1" width="7.28125" style="120" bestFit="1" customWidth="1"/>
    <col min="2" max="2" width="4.57421875" style="14" customWidth="1"/>
    <col min="3" max="3" width="15.28125" style="14" bestFit="1" customWidth="1"/>
    <col min="4" max="4" width="29.8515625" style="15" bestFit="1" customWidth="1"/>
    <col min="5" max="5" width="2.8515625" style="0" customWidth="1"/>
    <col min="6" max="6" width="19.57421875" style="16" bestFit="1" customWidth="1"/>
    <col min="7" max="7" width="19.57421875" style="16" customWidth="1"/>
    <col min="8" max="8" width="13.7109375" style="16" bestFit="1" customWidth="1"/>
    <col min="9" max="9" width="7.8515625" style="0" customWidth="1"/>
    <col min="10" max="10" width="13.28125" style="0" bestFit="1" customWidth="1"/>
    <col min="11" max="11" width="27.8515625" style="0" bestFit="1" customWidth="1"/>
    <col min="12" max="12" width="7.8515625" style="0" customWidth="1"/>
  </cols>
  <sheetData>
    <row r="1" spans="1:8" s="1" customFormat="1" ht="31.5" customHeight="1">
      <c r="A1" s="281" t="s">
        <v>523</v>
      </c>
      <c r="B1" s="282"/>
      <c r="C1" s="282"/>
      <c r="D1" s="282"/>
      <c r="E1" s="282"/>
      <c r="F1" s="282"/>
      <c r="G1" s="282"/>
      <c r="H1" s="302"/>
    </row>
    <row r="2" spans="1:8" s="1" customFormat="1" ht="27">
      <c r="A2" s="283">
        <v>41008</v>
      </c>
      <c r="B2" s="284"/>
      <c r="C2" s="284"/>
      <c r="D2" s="284"/>
      <c r="E2" s="284"/>
      <c r="F2" s="284"/>
      <c r="G2" s="284"/>
      <c r="H2" s="303"/>
    </row>
    <row r="3" spans="1:8" s="11" customFormat="1" ht="18.75" customHeight="1">
      <c r="A3" s="86" t="s">
        <v>2</v>
      </c>
      <c r="B3" s="87" t="s">
        <v>3</v>
      </c>
      <c r="C3" s="88" t="s">
        <v>4</v>
      </c>
      <c r="D3" s="89" t="s">
        <v>5</v>
      </c>
      <c r="E3" s="90"/>
      <c r="F3" s="91" t="s">
        <v>6</v>
      </c>
      <c r="G3" s="92" t="s">
        <v>8</v>
      </c>
      <c r="H3" s="123" t="s">
        <v>7</v>
      </c>
    </row>
    <row r="4" spans="1:8" s="11" customFormat="1" ht="18.75" customHeight="1">
      <c r="A4" s="86" t="s">
        <v>174</v>
      </c>
      <c r="B4" s="87"/>
      <c r="C4" s="88"/>
      <c r="D4" s="89"/>
      <c r="E4" s="90"/>
      <c r="F4" s="91"/>
      <c r="G4" s="92"/>
      <c r="H4" s="123"/>
    </row>
    <row r="5" spans="1:8" ht="18.75" customHeight="1">
      <c r="A5" s="279" t="s">
        <v>170</v>
      </c>
      <c r="B5" s="280"/>
      <c r="C5" s="280"/>
      <c r="D5" s="280"/>
      <c r="E5" s="103"/>
      <c r="F5" s="96" t="s">
        <v>0</v>
      </c>
      <c r="G5" s="94" t="s">
        <v>1</v>
      </c>
      <c r="H5" s="124">
        <v>3.92</v>
      </c>
    </row>
    <row r="6" spans="1:11" s="110" customFormat="1" ht="18.75" customHeight="1">
      <c r="A6" s="99">
        <v>1</v>
      </c>
      <c r="B6" s="100">
        <v>1</v>
      </c>
      <c r="C6" s="122" t="s">
        <v>186</v>
      </c>
      <c r="D6" s="102" t="s">
        <v>503</v>
      </c>
      <c r="E6" s="103"/>
      <c r="F6" s="104">
        <v>0.009409722222222224</v>
      </c>
      <c r="G6" s="105">
        <f aca="true" t="shared" si="0" ref="G6:G20">F6/$H$5</f>
        <v>0.0024004393424036288</v>
      </c>
      <c r="H6" s="125">
        <f aca="true" t="shared" si="1" ref="H6:H20">($H$5/F6)/24</f>
        <v>17.35793357933579</v>
      </c>
      <c r="J6" s="111"/>
      <c r="K6" s="111"/>
    </row>
    <row r="7" spans="1:11" s="110" customFormat="1" ht="18.75" customHeight="1">
      <c r="A7" s="99">
        <v>2</v>
      </c>
      <c r="B7" s="100">
        <v>2</v>
      </c>
      <c r="C7" s="122" t="s">
        <v>20</v>
      </c>
      <c r="D7" s="102" t="s">
        <v>57</v>
      </c>
      <c r="E7" s="103"/>
      <c r="F7" s="104">
        <v>0.009479166666666667</v>
      </c>
      <c r="G7" s="105">
        <f t="shared" si="0"/>
        <v>0.002418154761904762</v>
      </c>
      <c r="H7" s="125">
        <f t="shared" si="1"/>
        <v>17.23076923076923</v>
      </c>
      <c r="J7" s="111"/>
      <c r="K7" s="111"/>
    </row>
    <row r="8" spans="1:11" s="110" customFormat="1" ht="18.75" customHeight="1">
      <c r="A8" s="99">
        <v>3</v>
      </c>
      <c r="B8" s="100">
        <v>3</v>
      </c>
      <c r="C8" s="101" t="s">
        <v>36</v>
      </c>
      <c r="D8" s="102" t="s">
        <v>50</v>
      </c>
      <c r="E8" s="103"/>
      <c r="F8" s="104">
        <v>0.009537037037037037</v>
      </c>
      <c r="G8" s="105">
        <f t="shared" si="0"/>
        <v>0.00243291761148904</v>
      </c>
      <c r="H8" s="125">
        <f t="shared" si="1"/>
        <v>17.12621359223301</v>
      </c>
      <c r="J8" s="111"/>
      <c r="K8" s="111"/>
    </row>
    <row r="9" spans="1:11" s="110" customFormat="1" ht="18.75" customHeight="1">
      <c r="A9" s="99">
        <v>5</v>
      </c>
      <c r="B9" s="100">
        <v>4</v>
      </c>
      <c r="C9" s="101" t="s">
        <v>28</v>
      </c>
      <c r="D9" s="102" t="s">
        <v>68</v>
      </c>
      <c r="E9" s="103"/>
      <c r="F9" s="104">
        <v>0.009699074074074074</v>
      </c>
      <c r="G9" s="105">
        <f t="shared" si="0"/>
        <v>0.002474253590325019</v>
      </c>
      <c r="H9" s="125">
        <f t="shared" si="1"/>
        <v>16.840095465393794</v>
      </c>
      <c r="J9" s="111"/>
      <c r="K9" s="111"/>
    </row>
    <row r="10" spans="1:11" s="110" customFormat="1" ht="18.75" customHeight="1">
      <c r="A10" s="129">
        <v>6</v>
      </c>
      <c r="B10" s="100"/>
      <c r="C10" s="101" t="s">
        <v>11</v>
      </c>
      <c r="D10" s="102" t="s">
        <v>332</v>
      </c>
      <c r="E10" s="103"/>
      <c r="F10" s="104">
        <v>0.009745370370370371</v>
      </c>
      <c r="G10" s="105">
        <f t="shared" si="0"/>
        <v>0.0024860638699924415</v>
      </c>
      <c r="H10" s="125">
        <f t="shared" si="1"/>
        <v>16.760095011876484</v>
      </c>
      <c r="J10" s="111"/>
      <c r="K10" s="111"/>
    </row>
    <row r="11" spans="1:11" s="110" customFormat="1" ht="18.75" customHeight="1">
      <c r="A11" s="129">
        <v>7</v>
      </c>
      <c r="B11" s="100"/>
      <c r="C11" s="101" t="s">
        <v>275</v>
      </c>
      <c r="D11" s="102" t="s">
        <v>43</v>
      </c>
      <c r="E11" s="103"/>
      <c r="F11" s="104">
        <v>0.010011574074074074</v>
      </c>
      <c r="G11" s="105">
        <f t="shared" si="0"/>
        <v>0.002553972978080121</v>
      </c>
      <c r="H11" s="125">
        <f t="shared" si="1"/>
        <v>16.314450867052024</v>
      </c>
      <c r="J11" s="111"/>
      <c r="K11" s="111"/>
    </row>
    <row r="12" spans="1:11" s="110" customFormat="1" ht="18.75" customHeight="1">
      <c r="A12" s="129">
        <v>8</v>
      </c>
      <c r="B12" s="100"/>
      <c r="C12" s="101" t="s">
        <v>225</v>
      </c>
      <c r="D12" s="102" t="s">
        <v>43</v>
      </c>
      <c r="E12" s="103"/>
      <c r="F12" s="104">
        <v>0.01017361111111111</v>
      </c>
      <c r="G12" s="105">
        <f t="shared" si="0"/>
        <v>0.0025953089569161</v>
      </c>
      <c r="H12" s="125">
        <f t="shared" si="1"/>
        <v>16.054607508532424</v>
      </c>
      <c r="J12" s="111"/>
      <c r="K12" s="111"/>
    </row>
    <row r="13" spans="1:11" s="110" customFormat="1" ht="18.75" customHeight="1">
      <c r="A13" s="129">
        <v>23</v>
      </c>
      <c r="B13" s="100"/>
      <c r="C13" s="101" t="s">
        <v>9</v>
      </c>
      <c r="D13" s="102" t="s">
        <v>208</v>
      </c>
      <c r="E13" s="103"/>
      <c r="F13" s="104">
        <v>0.012280092592592592</v>
      </c>
      <c r="G13" s="105">
        <f t="shared" si="0"/>
        <v>0.0031326766817838247</v>
      </c>
      <c r="H13" s="125">
        <f t="shared" si="1"/>
        <v>13.300659754948162</v>
      </c>
      <c r="J13" s="111"/>
      <c r="K13" s="111"/>
    </row>
    <row r="14" spans="1:11" s="110" customFormat="1" ht="18.75" customHeight="1">
      <c r="A14" s="129">
        <v>25</v>
      </c>
      <c r="B14" s="100"/>
      <c r="C14" s="101" t="s">
        <v>191</v>
      </c>
      <c r="D14" s="102" t="s">
        <v>504</v>
      </c>
      <c r="E14" s="103"/>
      <c r="F14" s="104">
        <v>0.012407407407407409</v>
      </c>
      <c r="G14" s="105">
        <f t="shared" si="0"/>
        <v>0.003165154950869237</v>
      </c>
      <c r="H14" s="125">
        <f t="shared" si="1"/>
        <v>13.164179104477611</v>
      </c>
      <c r="J14" s="111"/>
      <c r="K14" s="111"/>
    </row>
    <row r="15" spans="1:11" s="110" customFormat="1" ht="18.75" customHeight="1">
      <c r="A15" s="129">
        <v>35</v>
      </c>
      <c r="B15" s="100"/>
      <c r="C15" s="101" t="s">
        <v>137</v>
      </c>
      <c r="D15" s="102" t="s">
        <v>76</v>
      </c>
      <c r="E15" s="103"/>
      <c r="F15" s="104">
        <v>0.013402777777777777</v>
      </c>
      <c r="G15" s="105">
        <f t="shared" si="0"/>
        <v>0.0034190759637188206</v>
      </c>
      <c r="H15" s="125">
        <f t="shared" si="1"/>
        <v>12.186528497409327</v>
      </c>
      <c r="J15" s="111"/>
      <c r="K15" s="111"/>
    </row>
    <row r="16" spans="1:11" s="110" customFormat="1" ht="18.75" customHeight="1">
      <c r="A16" s="129">
        <v>45</v>
      </c>
      <c r="B16" s="100"/>
      <c r="C16" s="101" t="s">
        <v>15</v>
      </c>
      <c r="D16" s="102" t="s">
        <v>73</v>
      </c>
      <c r="E16" s="103"/>
      <c r="F16" s="104">
        <v>0.013912037037037037</v>
      </c>
      <c r="G16" s="105">
        <f t="shared" si="0"/>
        <v>0.0035489890400604686</v>
      </c>
      <c r="H16" s="125">
        <f t="shared" si="1"/>
        <v>11.74043261231281</v>
      </c>
      <c r="J16" s="111"/>
      <c r="K16" s="111"/>
    </row>
    <row r="17" spans="1:11" s="110" customFormat="1" ht="18.75" customHeight="1">
      <c r="A17" s="129">
        <v>62</v>
      </c>
      <c r="B17" s="100"/>
      <c r="C17" s="101" t="s">
        <v>505</v>
      </c>
      <c r="D17" s="102" t="s">
        <v>57</v>
      </c>
      <c r="E17" s="103"/>
      <c r="F17" s="104">
        <v>0.015439814814814816</v>
      </c>
      <c r="G17" s="105">
        <f t="shared" si="0"/>
        <v>0.003938728269085413</v>
      </c>
      <c r="H17" s="125">
        <f t="shared" si="1"/>
        <v>10.57871064467766</v>
      </c>
      <c r="J17" s="111"/>
      <c r="K17" s="111"/>
    </row>
    <row r="18" spans="1:11" s="110" customFormat="1" ht="18.75" customHeight="1">
      <c r="A18" s="129">
        <v>71</v>
      </c>
      <c r="B18" s="100"/>
      <c r="C18" s="101" t="s">
        <v>133</v>
      </c>
      <c r="D18" s="102" t="s">
        <v>204</v>
      </c>
      <c r="E18" s="103"/>
      <c r="F18" s="104">
        <v>0.01619212962962963</v>
      </c>
      <c r="G18" s="105">
        <f t="shared" si="0"/>
        <v>0.004130645313681028</v>
      </c>
      <c r="H18" s="125">
        <f t="shared" si="1"/>
        <v>10.087205146533238</v>
      </c>
      <c r="J18" s="111"/>
      <c r="K18" s="111"/>
    </row>
    <row r="19" spans="1:11" s="110" customFormat="1" ht="18.75" customHeight="1">
      <c r="A19" s="129">
        <v>72</v>
      </c>
      <c r="B19" s="100"/>
      <c r="C19" s="101" t="s">
        <v>191</v>
      </c>
      <c r="D19" s="102" t="s">
        <v>215</v>
      </c>
      <c r="E19" s="103"/>
      <c r="F19" s="104">
        <v>0.01621527777777778</v>
      </c>
      <c r="G19" s="105">
        <f t="shared" si="0"/>
        <v>0.00413655045351474</v>
      </c>
      <c r="H19" s="125">
        <f t="shared" si="1"/>
        <v>10.072805139186295</v>
      </c>
      <c r="J19" s="111"/>
      <c r="K19" s="111"/>
    </row>
    <row r="20" spans="1:11" s="110" customFormat="1" ht="18.75" customHeight="1">
      <c r="A20" s="129">
        <v>108</v>
      </c>
      <c r="B20" s="100"/>
      <c r="C20" s="101" t="s">
        <v>32</v>
      </c>
      <c r="D20" s="102" t="s">
        <v>506</v>
      </c>
      <c r="E20" s="103"/>
      <c r="F20" s="104">
        <v>0.034826388888888886</v>
      </c>
      <c r="G20" s="105">
        <f t="shared" si="0"/>
        <v>0.008884282879818593</v>
      </c>
      <c r="H20" s="125">
        <f t="shared" si="1"/>
        <v>4.689930209371885</v>
      </c>
      <c r="J20" s="111"/>
      <c r="K20" s="111"/>
    </row>
    <row r="21" spans="1:11" s="110" customFormat="1" ht="18.75" customHeight="1">
      <c r="A21" s="301" t="s">
        <v>516</v>
      </c>
      <c r="B21" s="301"/>
      <c r="C21" s="301"/>
      <c r="D21" s="105"/>
      <c r="E21" s="103"/>
      <c r="F21" s="104"/>
      <c r="G21" s="105"/>
      <c r="H21" s="125"/>
      <c r="J21" s="111"/>
      <c r="K21" s="111"/>
    </row>
    <row r="22" spans="1:11" s="110" customFormat="1" ht="18.75" customHeight="1">
      <c r="A22" s="279" t="s">
        <v>171</v>
      </c>
      <c r="B22" s="280"/>
      <c r="C22" s="280"/>
      <c r="D22" s="280"/>
      <c r="E22" s="103"/>
      <c r="F22" s="96" t="s">
        <v>0</v>
      </c>
      <c r="G22" s="97" t="s">
        <v>1</v>
      </c>
      <c r="H22" s="124">
        <v>7.82</v>
      </c>
      <c r="J22" s="111"/>
      <c r="K22" s="111"/>
    </row>
    <row r="23" spans="1:11" s="110" customFormat="1" ht="18.75" customHeight="1">
      <c r="A23" s="99">
        <v>12</v>
      </c>
      <c r="B23" s="100"/>
      <c r="C23" s="101" t="s">
        <v>97</v>
      </c>
      <c r="D23" s="102" t="s">
        <v>222</v>
      </c>
      <c r="E23" s="103"/>
      <c r="F23" s="104">
        <v>0.022847222222222224</v>
      </c>
      <c r="G23" s="105">
        <f aca="true" t="shared" si="2" ref="G23:G34">F23/$H$22</f>
        <v>0.002921639670360898</v>
      </c>
      <c r="H23" s="125">
        <f aca="true" t="shared" si="3" ref="H23:H34">($H$22/F23)/24</f>
        <v>14.261398176291793</v>
      </c>
      <c r="J23" s="111"/>
      <c r="K23" s="111"/>
    </row>
    <row r="24" spans="1:11" s="110" customFormat="1" ht="18.75" customHeight="1">
      <c r="A24" s="99">
        <v>13</v>
      </c>
      <c r="B24" s="100"/>
      <c r="C24" s="101" t="s">
        <v>290</v>
      </c>
      <c r="D24" s="102" t="s">
        <v>222</v>
      </c>
      <c r="E24" s="103"/>
      <c r="F24" s="104">
        <v>0.023020833333333334</v>
      </c>
      <c r="G24" s="105">
        <f t="shared" si="2"/>
        <v>0.002943840579710145</v>
      </c>
      <c r="H24" s="125">
        <f t="shared" si="3"/>
        <v>14.153846153846153</v>
      </c>
      <c r="J24" s="111"/>
      <c r="K24" s="111"/>
    </row>
    <row r="25" spans="1:11" s="110" customFormat="1" ht="18.75" customHeight="1">
      <c r="A25" s="99">
        <v>17</v>
      </c>
      <c r="B25" s="100"/>
      <c r="C25" s="101" t="s">
        <v>301</v>
      </c>
      <c r="D25" s="102" t="s">
        <v>293</v>
      </c>
      <c r="E25" s="103"/>
      <c r="F25" s="104">
        <v>0.02335648148148148</v>
      </c>
      <c r="G25" s="105">
        <f t="shared" si="2"/>
        <v>0.0029867623377853557</v>
      </c>
      <c r="H25" s="125">
        <f t="shared" si="3"/>
        <v>13.950445986124876</v>
      </c>
      <c r="J25" s="111"/>
      <c r="K25" s="111"/>
    </row>
    <row r="26" spans="1:11" s="110" customFormat="1" ht="18.75" customHeight="1">
      <c r="A26" s="99">
        <v>38</v>
      </c>
      <c r="B26" s="100"/>
      <c r="C26" s="101" t="s">
        <v>129</v>
      </c>
      <c r="D26" s="102" t="s">
        <v>285</v>
      </c>
      <c r="E26" s="103"/>
      <c r="F26" s="104">
        <v>0.026030092592592594</v>
      </c>
      <c r="G26" s="105">
        <f t="shared" si="2"/>
        <v>0.003328656341763759</v>
      </c>
      <c r="H26" s="125">
        <f t="shared" si="3"/>
        <v>12.517563361493997</v>
      </c>
      <c r="J26" s="111"/>
      <c r="K26" s="111"/>
    </row>
    <row r="27" spans="1:11" s="110" customFormat="1" ht="18.75" customHeight="1">
      <c r="A27" s="99">
        <v>85</v>
      </c>
      <c r="B27" s="100"/>
      <c r="C27" s="101" t="s">
        <v>175</v>
      </c>
      <c r="D27" s="102" t="s">
        <v>214</v>
      </c>
      <c r="E27" s="103"/>
      <c r="F27" s="104">
        <v>0.02951388888888889</v>
      </c>
      <c r="G27" s="105">
        <f t="shared" si="2"/>
        <v>0.003774154589371981</v>
      </c>
      <c r="H27" s="125">
        <f t="shared" si="3"/>
        <v>11.04</v>
      </c>
      <c r="J27" s="111"/>
      <c r="K27" s="111"/>
    </row>
    <row r="28" spans="1:11" s="110" customFormat="1" ht="18.75" customHeight="1">
      <c r="A28" s="99">
        <v>86</v>
      </c>
      <c r="B28" s="100"/>
      <c r="C28" s="101" t="s">
        <v>166</v>
      </c>
      <c r="D28" s="102" t="s">
        <v>213</v>
      </c>
      <c r="E28" s="103"/>
      <c r="F28" s="104">
        <v>0.02952546296296296</v>
      </c>
      <c r="G28" s="105">
        <f t="shared" si="2"/>
        <v>0.0037756346499952637</v>
      </c>
      <c r="H28" s="125">
        <f t="shared" si="3"/>
        <v>11.035672285378284</v>
      </c>
      <c r="J28" s="111"/>
      <c r="K28" s="111"/>
    </row>
    <row r="29" spans="1:11" s="110" customFormat="1" ht="18.75" customHeight="1">
      <c r="A29" s="99">
        <v>89</v>
      </c>
      <c r="B29" s="100"/>
      <c r="C29" s="101" t="s">
        <v>63</v>
      </c>
      <c r="D29" s="102" t="s">
        <v>79</v>
      </c>
      <c r="E29" s="103"/>
      <c r="F29" s="104">
        <v>0.03009259259259259</v>
      </c>
      <c r="G29" s="105">
        <f t="shared" si="2"/>
        <v>0.003848157620536137</v>
      </c>
      <c r="H29" s="125">
        <f t="shared" si="3"/>
        <v>10.82769230769231</v>
      </c>
      <c r="J29" s="111"/>
      <c r="K29" s="111"/>
    </row>
    <row r="30" spans="1:11" s="110" customFormat="1" ht="18.75" customHeight="1">
      <c r="A30" s="99">
        <v>93</v>
      </c>
      <c r="B30" s="100"/>
      <c r="C30" s="101" t="s">
        <v>97</v>
      </c>
      <c r="D30" s="102" t="s">
        <v>222</v>
      </c>
      <c r="E30" s="103"/>
      <c r="F30" s="104">
        <v>0.03090277777777778</v>
      </c>
      <c r="G30" s="105">
        <f t="shared" si="2"/>
        <v>0.0039517618641659565</v>
      </c>
      <c r="H30" s="125">
        <f t="shared" si="3"/>
        <v>10.5438202247191</v>
      </c>
      <c r="J30" s="111"/>
      <c r="K30" s="111"/>
    </row>
    <row r="31" spans="1:11" s="110" customFormat="1" ht="18.75" customHeight="1">
      <c r="A31" s="99">
        <v>111</v>
      </c>
      <c r="B31" s="100"/>
      <c r="C31" s="101" t="s">
        <v>242</v>
      </c>
      <c r="D31" s="102" t="s">
        <v>507</v>
      </c>
      <c r="E31" s="103"/>
      <c r="F31" s="104">
        <v>0.03262731481481482</v>
      </c>
      <c r="G31" s="105">
        <f t="shared" si="2"/>
        <v>0.004172290897035143</v>
      </c>
      <c r="H31" s="125">
        <f t="shared" si="3"/>
        <v>9.986520042568285</v>
      </c>
      <c r="J31" s="111"/>
      <c r="K31" s="111"/>
    </row>
    <row r="32" spans="1:11" s="110" customFormat="1" ht="18.75" customHeight="1">
      <c r="A32" s="99">
        <v>115</v>
      </c>
      <c r="B32" s="100"/>
      <c r="C32" s="101" t="s">
        <v>258</v>
      </c>
      <c r="D32" s="102" t="s">
        <v>508</v>
      </c>
      <c r="E32" s="103"/>
      <c r="F32" s="104">
        <v>0.03304398148148149</v>
      </c>
      <c r="G32" s="105">
        <f t="shared" si="2"/>
        <v>0.004225573079473336</v>
      </c>
      <c r="H32" s="125">
        <f t="shared" si="3"/>
        <v>9.860595446584938</v>
      </c>
      <c r="J32" s="111"/>
      <c r="K32" s="111"/>
    </row>
    <row r="33" spans="1:11" s="110" customFormat="1" ht="18.75" customHeight="1">
      <c r="A33" s="99">
        <v>116</v>
      </c>
      <c r="B33" s="100"/>
      <c r="C33" s="101" t="s">
        <v>509</v>
      </c>
      <c r="D33" s="102" t="s">
        <v>510</v>
      </c>
      <c r="E33" s="103"/>
      <c r="F33" s="104">
        <v>0.03387731481481481</v>
      </c>
      <c r="G33" s="105">
        <f t="shared" si="2"/>
        <v>0.00433213744434972</v>
      </c>
      <c r="H33" s="125">
        <f t="shared" si="3"/>
        <v>9.618038947728051</v>
      </c>
      <c r="J33" s="111"/>
      <c r="K33" s="111"/>
    </row>
    <row r="34" spans="1:11" s="110" customFormat="1" ht="18.75" customHeight="1">
      <c r="A34" s="99">
        <v>119</v>
      </c>
      <c r="B34" s="100"/>
      <c r="C34" s="101" t="s">
        <v>511</v>
      </c>
      <c r="D34" s="102" t="s">
        <v>276</v>
      </c>
      <c r="E34" s="103"/>
      <c r="F34" s="104">
        <v>0.03422453703703703</v>
      </c>
      <c r="G34" s="105">
        <f t="shared" si="2"/>
        <v>0.004376539263048214</v>
      </c>
      <c r="H34" s="125">
        <f t="shared" si="3"/>
        <v>9.520459925600273</v>
      </c>
      <c r="J34" s="111"/>
      <c r="K34" s="111"/>
    </row>
    <row r="35" spans="1:11" s="110" customFormat="1" ht="18.75" customHeight="1">
      <c r="A35" s="99">
        <v>121</v>
      </c>
      <c r="B35" s="100"/>
      <c r="C35" s="101" t="s">
        <v>97</v>
      </c>
      <c r="D35" s="102" t="s">
        <v>222</v>
      </c>
      <c r="E35" s="103"/>
      <c r="F35" s="104">
        <v>0.03451388888888889</v>
      </c>
      <c r="G35" s="105">
        <f>F35/$H$22</f>
        <v>0.004413540778630293</v>
      </c>
      <c r="H35" s="125">
        <f>($H$22/F35)/24</f>
        <v>9.440643863179075</v>
      </c>
      <c r="J35" s="111"/>
      <c r="K35" s="111"/>
    </row>
    <row r="36" spans="1:11" s="110" customFormat="1" ht="18.75" customHeight="1">
      <c r="A36" s="99">
        <v>126</v>
      </c>
      <c r="B36" s="100"/>
      <c r="C36" s="101" t="s">
        <v>148</v>
      </c>
      <c r="D36" s="102" t="s">
        <v>512</v>
      </c>
      <c r="E36" s="103"/>
      <c r="F36" s="104">
        <v>0.034768518518518525</v>
      </c>
      <c r="G36" s="105">
        <f>F36/$H$22</f>
        <v>0.004446102112342522</v>
      </c>
      <c r="H36" s="125">
        <f>($H$22/F36)/24</f>
        <v>9.371504660452729</v>
      </c>
      <c r="J36" s="111"/>
      <c r="K36" s="111"/>
    </row>
    <row r="37" spans="1:11" s="110" customFormat="1" ht="18.75" customHeight="1">
      <c r="A37" s="129">
        <v>128</v>
      </c>
      <c r="B37" s="100"/>
      <c r="C37" s="101" t="s">
        <v>513</v>
      </c>
      <c r="D37" s="102" t="s">
        <v>266</v>
      </c>
      <c r="E37" s="103"/>
      <c r="F37" s="104">
        <v>0.03481481481481481</v>
      </c>
      <c r="G37" s="105">
        <f>F37/$H$22</f>
        <v>0.004452022354835654</v>
      </c>
      <c r="H37" s="125">
        <f>($H$22/F37)/24</f>
        <v>9.359042553191491</v>
      </c>
      <c r="J37" s="111"/>
      <c r="K37" s="111"/>
    </row>
    <row r="38" spans="1:11" s="110" customFormat="1" ht="18.75" customHeight="1">
      <c r="A38" s="129">
        <v>129</v>
      </c>
      <c r="B38" s="100"/>
      <c r="C38" s="101" t="s">
        <v>514</v>
      </c>
      <c r="D38" s="102" t="s">
        <v>78</v>
      </c>
      <c r="E38" s="103"/>
      <c r="F38" s="104">
        <v>0.03484953703703703</v>
      </c>
      <c r="G38" s="105">
        <f>F38/$H$22</f>
        <v>0.0044564625367055025</v>
      </c>
      <c r="H38" s="125">
        <f>($H$22/F38)/24</f>
        <v>9.349717701760214</v>
      </c>
      <c r="J38" s="111"/>
      <c r="K38" s="111"/>
    </row>
    <row r="39" spans="1:11" s="110" customFormat="1" ht="18.75" customHeight="1">
      <c r="A39" s="301" t="s">
        <v>515</v>
      </c>
      <c r="B39" s="301"/>
      <c r="C39" s="301"/>
      <c r="D39" s="102"/>
      <c r="E39" s="103"/>
      <c r="F39" s="104"/>
      <c r="G39" s="105"/>
      <c r="H39" s="125"/>
      <c r="J39" s="111"/>
      <c r="K39" s="111"/>
    </row>
    <row r="40" spans="1:11" s="110" customFormat="1" ht="18.75" customHeight="1">
      <c r="A40" s="127"/>
      <c r="B40" s="127"/>
      <c r="C40" s="127"/>
      <c r="D40" s="102"/>
      <c r="E40" s="103"/>
      <c r="F40" s="104"/>
      <c r="G40" s="105"/>
      <c r="H40" s="125"/>
      <c r="J40" s="111"/>
      <c r="K40" s="111"/>
    </row>
    <row r="41" spans="1:11" s="110" customFormat="1" ht="18.75" customHeight="1">
      <c r="A41" s="279" t="s">
        <v>172</v>
      </c>
      <c r="B41" s="280"/>
      <c r="C41" s="280"/>
      <c r="D41" s="280"/>
      <c r="E41" s="103"/>
      <c r="F41" s="96" t="s">
        <v>0</v>
      </c>
      <c r="G41" s="97" t="s">
        <v>1</v>
      </c>
      <c r="H41" s="124">
        <v>11.71</v>
      </c>
      <c r="J41" s="111"/>
      <c r="K41" s="111"/>
    </row>
    <row r="42" spans="1:11" s="110" customFormat="1" ht="18.75" customHeight="1">
      <c r="A42" s="99">
        <v>2</v>
      </c>
      <c r="B42" s="100"/>
      <c r="C42" s="101" t="s">
        <v>330</v>
      </c>
      <c r="D42" s="102" t="s">
        <v>331</v>
      </c>
      <c r="E42" s="103"/>
      <c r="F42" s="104">
        <v>0.028877314814814817</v>
      </c>
      <c r="G42" s="105">
        <f>F42/$H$41</f>
        <v>0.00246603883986463</v>
      </c>
      <c r="H42" s="125">
        <f>($H$41/F42)/24</f>
        <v>16.896192384769538</v>
      </c>
      <c r="J42" s="111"/>
      <c r="K42" s="111"/>
    </row>
    <row r="43" spans="1:11" s="110" customFormat="1" ht="18.75" customHeight="1">
      <c r="A43" s="99">
        <v>4</v>
      </c>
      <c r="B43" s="100"/>
      <c r="C43" s="101" t="s">
        <v>517</v>
      </c>
      <c r="D43" s="102" t="s">
        <v>518</v>
      </c>
      <c r="E43" s="103"/>
      <c r="F43" s="104">
        <v>0.03131944444444445</v>
      </c>
      <c r="G43" s="105">
        <f aca="true" t="shared" si="4" ref="G43:G50">F43/$H$41</f>
        <v>0.0026745896195084925</v>
      </c>
      <c r="H43" s="125">
        <f aca="true" t="shared" si="5" ref="H43:H50">($H$41/F43)/24</f>
        <v>15.57871396895787</v>
      </c>
      <c r="J43" s="111"/>
      <c r="K43" s="111"/>
    </row>
    <row r="44" spans="1:11" s="110" customFormat="1" ht="18.75" customHeight="1">
      <c r="A44" s="99">
        <v>5</v>
      </c>
      <c r="B44" s="100"/>
      <c r="C44" s="101" t="s">
        <v>44</v>
      </c>
      <c r="D44" s="102" t="s">
        <v>332</v>
      </c>
      <c r="E44" s="103"/>
      <c r="F44" s="104">
        <v>0.03186342592592593</v>
      </c>
      <c r="G44" s="105">
        <f t="shared" si="4"/>
        <v>0.0027210440585760825</v>
      </c>
      <c r="H44" s="125">
        <f t="shared" si="5"/>
        <v>15.312749727569924</v>
      </c>
      <c r="J44" s="111"/>
      <c r="K44" s="111"/>
    </row>
    <row r="45" spans="1:11" s="110" customFormat="1" ht="18.75" customHeight="1">
      <c r="A45" s="99">
        <v>26</v>
      </c>
      <c r="B45" s="100"/>
      <c r="C45" s="101" t="s">
        <v>24</v>
      </c>
      <c r="D45" s="102" t="s">
        <v>503</v>
      </c>
      <c r="E45" s="103"/>
      <c r="F45" s="104">
        <v>0.03680555555555556</v>
      </c>
      <c r="G45" s="105">
        <f t="shared" si="4"/>
        <v>0.0031430875794667425</v>
      </c>
      <c r="H45" s="125">
        <f t="shared" si="5"/>
        <v>13.256603773584906</v>
      </c>
      <c r="J45" s="111"/>
      <c r="K45" s="111"/>
    </row>
    <row r="46" spans="1:11" s="110" customFormat="1" ht="18.75" customHeight="1">
      <c r="A46" s="127">
        <v>42</v>
      </c>
      <c r="B46" s="127"/>
      <c r="C46" s="198" t="s">
        <v>10</v>
      </c>
      <c r="D46" s="102" t="s">
        <v>71</v>
      </c>
      <c r="E46" s="103"/>
      <c r="F46" s="104">
        <v>0.03912037037037037</v>
      </c>
      <c r="G46" s="105">
        <f t="shared" si="4"/>
        <v>0.0033407660435841474</v>
      </c>
      <c r="H46" s="125">
        <f t="shared" si="5"/>
        <v>12.472189349112428</v>
      </c>
      <c r="J46" s="111"/>
      <c r="K46" s="111"/>
    </row>
    <row r="47" spans="1:11" s="110" customFormat="1" ht="18.75" customHeight="1">
      <c r="A47" s="127">
        <v>54</v>
      </c>
      <c r="B47" s="127"/>
      <c r="C47" s="198" t="s">
        <v>231</v>
      </c>
      <c r="D47" s="102" t="s">
        <v>199</v>
      </c>
      <c r="E47" s="103"/>
      <c r="F47" s="104">
        <v>0.03989583333333333</v>
      </c>
      <c r="G47" s="105">
        <f t="shared" si="4"/>
        <v>0.003406988329063478</v>
      </c>
      <c r="H47" s="125">
        <f t="shared" si="5"/>
        <v>12.22976501305483</v>
      </c>
      <c r="J47" s="111"/>
      <c r="K47" s="111"/>
    </row>
    <row r="48" spans="1:11" s="110" customFormat="1" ht="18.75" customHeight="1">
      <c r="A48" s="127">
        <v>88</v>
      </c>
      <c r="B48" s="127"/>
      <c r="C48" s="198" t="s">
        <v>25</v>
      </c>
      <c r="D48" s="102" t="s">
        <v>206</v>
      </c>
      <c r="E48" s="103"/>
      <c r="F48" s="104">
        <v>0.04627314814814815</v>
      </c>
      <c r="G48" s="105">
        <f t="shared" si="4"/>
        <v>0.00395159249770693</v>
      </c>
      <c r="H48" s="125">
        <f t="shared" si="5"/>
        <v>10.544272136068036</v>
      </c>
      <c r="J48" s="111"/>
      <c r="K48" s="111"/>
    </row>
    <row r="49" spans="1:11" s="110" customFormat="1" ht="18.75" customHeight="1">
      <c r="A49" s="127">
        <v>95</v>
      </c>
      <c r="B49" s="127"/>
      <c r="C49" s="198" t="s">
        <v>10</v>
      </c>
      <c r="D49" s="102" t="s">
        <v>217</v>
      </c>
      <c r="E49" s="103"/>
      <c r="F49" s="104">
        <v>0.049166666666666664</v>
      </c>
      <c r="G49" s="105">
        <f t="shared" si="4"/>
        <v>0.004198690577853686</v>
      </c>
      <c r="H49" s="125">
        <f t="shared" si="5"/>
        <v>9.923728813559324</v>
      </c>
      <c r="J49" s="111"/>
      <c r="K49" s="111"/>
    </row>
    <row r="50" spans="1:11" s="110" customFormat="1" ht="18.75" customHeight="1">
      <c r="A50" s="127">
        <v>96</v>
      </c>
      <c r="B50" s="127"/>
      <c r="C50" s="198" t="s">
        <v>240</v>
      </c>
      <c r="D50" s="102" t="s">
        <v>212</v>
      </c>
      <c r="E50" s="103"/>
      <c r="F50" s="104">
        <v>0.049166666666666664</v>
      </c>
      <c r="G50" s="105">
        <f t="shared" si="4"/>
        <v>0.004198690577853686</v>
      </c>
      <c r="H50" s="125">
        <f t="shared" si="5"/>
        <v>9.923728813559324</v>
      </c>
      <c r="J50" s="111"/>
      <c r="K50" s="111"/>
    </row>
    <row r="51" spans="1:11" s="110" customFormat="1" ht="18.75" customHeight="1">
      <c r="A51" s="301" t="s">
        <v>519</v>
      </c>
      <c r="B51" s="301"/>
      <c r="C51" s="301"/>
      <c r="D51" s="102"/>
      <c r="E51" s="103"/>
      <c r="F51" s="104"/>
      <c r="G51" s="105"/>
      <c r="H51" s="125"/>
      <c r="J51" s="111"/>
      <c r="K51" s="111"/>
    </row>
    <row r="52" spans="1:11" s="110" customFormat="1" ht="18.75" customHeight="1">
      <c r="A52" s="127"/>
      <c r="B52" s="127"/>
      <c r="C52" s="127"/>
      <c r="D52" s="102"/>
      <c r="E52" s="103"/>
      <c r="F52" s="104"/>
      <c r="G52" s="105"/>
      <c r="H52" s="125"/>
      <c r="J52" s="111"/>
      <c r="K52" s="111"/>
    </row>
    <row r="53" spans="1:11" s="110" customFormat="1" ht="18.75" customHeight="1">
      <c r="A53" s="279" t="s">
        <v>520</v>
      </c>
      <c r="B53" s="280"/>
      <c r="C53" s="280"/>
      <c r="D53" s="280"/>
      <c r="E53" s="103"/>
      <c r="F53" s="96" t="s">
        <v>0</v>
      </c>
      <c r="G53" s="97" t="s">
        <v>1</v>
      </c>
      <c r="H53" s="124">
        <v>19.47</v>
      </c>
      <c r="J53" s="111"/>
      <c r="K53" s="111"/>
    </row>
    <row r="54" spans="1:11" s="110" customFormat="1" ht="18.75" customHeight="1">
      <c r="A54" s="99">
        <v>17</v>
      </c>
      <c r="B54" s="100"/>
      <c r="C54" s="101" t="s">
        <v>23</v>
      </c>
      <c r="D54" s="102" t="s">
        <v>69</v>
      </c>
      <c r="E54" s="103"/>
      <c r="F54" s="104">
        <v>0.058888888888888886</v>
      </c>
      <c r="G54" s="105">
        <f>F54/$H$53</f>
        <v>0.003024596244935228</v>
      </c>
      <c r="H54" s="125">
        <f>($H$53/F54)/24</f>
        <v>13.775943396226415</v>
      </c>
      <c r="J54" s="111"/>
      <c r="K54" s="111"/>
    </row>
    <row r="55" spans="1:11" s="110" customFormat="1" ht="18.75" customHeight="1">
      <c r="A55" s="99">
        <v>33</v>
      </c>
      <c r="B55" s="100"/>
      <c r="C55" s="101" t="s">
        <v>219</v>
      </c>
      <c r="D55" s="102" t="s">
        <v>294</v>
      </c>
      <c r="E55" s="103"/>
      <c r="F55" s="104">
        <v>0.06322916666666667</v>
      </c>
      <c r="G55" s="105">
        <f>F55/$H$53</f>
        <v>0.0032475175483650063</v>
      </c>
      <c r="H55" s="125">
        <f>($H$53/F55)/24</f>
        <v>12.830313014827018</v>
      </c>
      <c r="J55" s="111"/>
      <c r="K55" s="111"/>
    </row>
    <row r="56" spans="1:11" s="110" customFormat="1" ht="18.75" customHeight="1">
      <c r="A56" s="99">
        <v>46</v>
      </c>
      <c r="B56" s="100"/>
      <c r="C56" s="101" t="s">
        <v>292</v>
      </c>
      <c r="D56" s="102" t="s">
        <v>293</v>
      </c>
      <c r="E56" s="103"/>
      <c r="F56" s="104">
        <v>0.06646990740740741</v>
      </c>
      <c r="G56" s="105">
        <f>F56/$H$53</f>
        <v>0.003413965454925907</v>
      </c>
      <c r="H56" s="125">
        <f>($H$53/F56)/24</f>
        <v>12.204771025596377</v>
      </c>
      <c r="J56" s="111"/>
      <c r="K56" s="111"/>
    </row>
    <row r="57" spans="1:11" s="110" customFormat="1" ht="18.75" customHeight="1">
      <c r="A57" s="99">
        <v>62</v>
      </c>
      <c r="B57" s="100"/>
      <c r="C57" s="101" t="s">
        <v>10</v>
      </c>
      <c r="D57" s="102" t="s">
        <v>357</v>
      </c>
      <c r="E57" s="103"/>
      <c r="F57" s="104">
        <v>0.07938657407407408</v>
      </c>
      <c r="G57" s="105">
        <f>F57/$H$53</f>
        <v>0.004077379253932927</v>
      </c>
      <c r="H57" s="125">
        <f>($H$53/F57)/24</f>
        <v>10.218982358944452</v>
      </c>
      <c r="J57" s="111"/>
      <c r="K57" s="111"/>
    </row>
    <row r="58" spans="1:11" s="110" customFormat="1" ht="18.75" customHeight="1">
      <c r="A58" s="301" t="s">
        <v>521</v>
      </c>
      <c r="B58" s="301"/>
      <c r="C58" s="301"/>
      <c r="D58" s="102"/>
      <c r="E58" s="103"/>
      <c r="F58" s="104"/>
      <c r="G58" s="105"/>
      <c r="H58" s="125"/>
      <c r="J58" s="111"/>
      <c r="K58" s="111"/>
    </row>
    <row r="59" spans="1:11" s="110" customFormat="1" ht="18.75" customHeight="1">
      <c r="A59" s="298" t="s">
        <v>522</v>
      </c>
      <c r="B59" s="299"/>
      <c r="C59" s="300"/>
      <c r="D59" s="102"/>
      <c r="E59" s="103"/>
      <c r="F59" s="104"/>
      <c r="G59" s="105"/>
      <c r="H59" s="125"/>
      <c r="J59" s="111"/>
      <c r="K59" s="111"/>
    </row>
    <row r="60" spans="1:10" ht="13.5" customHeight="1" thickBot="1">
      <c r="A60" s="116"/>
      <c r="B60" s="116"/>
      <c r="C60" s="116"/>
      <c r="D60" s="116"/>
      <c r="E60" s="117"/>
      <c r="F60" s="118"/>
      <c r="G60" s="118"/>
      <c r="H60" s="126"/>
      <c r="J60" s="111"/>
    </row>
    <row r="61" spans="6:7" ht="13.5" customHeight="1">
      <c r="F61" s="24"/>
      <c r="G61" s="24"/>
    </row>
    <row r="62" spans="6:7" ht="15.75" customHeight="1">
      <c r="F62" s="24"/>
      <c r="G62" s="24"/>
    </row>
    <row r="63" spans="6:7" ht="13.5" customHeight="1">
      <c r="F63" s="24"/>
      <c r="G63" s="24"/>
    </row>
    <row r="64" spans="6:7" ht="13.5" customHeight="1">
      <c r="F64" s="24"/>
      <c r="G64" s="24"/>
    </row>
    <row r="65" spans="6:7" ht="13.5" customHeight="1">
      <c r="F65" s="24"/>
      <c r="G65" s="24"/>
    </row>
    <row r="66" spans="6:7" ht="13.5" customHeight="1">
      <c r="F66" s="24"/>
      <c r="G66" s="24"/>
    </row>
    <row r="67" spans="6:7" ht="13.5" customHeight="1">
      <c r="F67" s="24"/>
      <c r="G67" s="24"/>
    </row>
    <row r="68" spans="6:7" ht="13.5" customHeight="1">
      <c r="F68" s="24"/>
      <c r="G68" s="24"/>
    </row>
    <row r="69" spans="6:7" ht="13.5" customHeight="1">
      <c r="F69" s="24"/>
      <c r="G69" s="24"/>
    </row>
    <row r="70" spans="6:7" ht="13.5" customHeight="1">
      <c r="F70" s="24"/>
      <c r="G70" s="24"/>
    </row>
    <row r="71" spans="6:7" ht="13.5" customHeight="1">
      <c r="F71" s="24"/>
      <c r="G71" s="24"/>
    </row>
    <row r="72" spans="6:7" ht="13.5" customHeight="1">
      <c r="F72" s="24"/>
      <c r="G72" s="24"/>
    </row>
    <row r="73" spans="6:7" ht="13.5" customHeight="1">
      <c r="F73" s="24"/>
      <c r="G73" s="24"/>
    </row>
    <row r="74" spans="6:7" ht="13.5" customHeight="1">
      <c r="F74" s="24"/>
      <c r="G74" s="24"/>
    </row>
    <row r="75" spans="6:7" ht="13.5" customHeight="1">
      <c r="F75" s="24"/>
      <c r="G75" s="24"/>
    </row>
    <row r="76" spans="6:7" ht="13.5" customHeight="1">
      <c r="F76" s="24"/>
      <c r="G76" s="24"/>
    </row>
    <row r="77" spans="6:7" ht="13.5" customHeight="1">
      <c r="F77" s="24"/>
      <c r="G77" s="24"/>
    </row>
    <row r="78" spans="6:7" ht="13.5" customHeight="1">
      <c r="F78" s="24"/>
      <c r="G78" s="24"/>
    </row>
    <row r="79" spans="6:7" ht="13.5" customHeight="1">
      <c r="F79" s="24"/>
      <c r="G79" s="24"/>
    </row>
    <row r="80" spans="6:7" ht="13.5" customHeight="1">
      <c r="F80" s="24"/>
      <c r="G80" s="24"/>
    </row>
    <row r="81" spans="6:7" ht="13.5" customHeight="1">
      <c r="F81" s="24"/>
      <c r="G81" s="24"/>
    </row>
    <row r="82" spans="6:7" ht="13.5" customHeight="1">
      <c r="F82" s="24"/>
      <c r="G82" s="24"/>
    </row>
    <row r="83" spans="6:7" ht="13.5" customHeight="1">
      <c r="F83" s="24"/>
      <c r="G83" s="24"/>
    </row>
    <row r="84" spans="6:7" ht="13.5" customHeight="1">
      <c r="F84" s="24"/>
      <c r="G84" s="24"/>
    </row>
    <row r="85" spans="6:7" ht="13.5" customHeight="1">
      <c r="F85" s="24"/>
      <c r="G85" s="24"/>
    </row>
    <row r="86" spans="6:7" ht="13.5" customHeight="1">
      <c r="F86" s="24"/>
      <c r="G86" s="24"/>
    </row>
    <row r="87" spans="6:7" ht="13.5" customHeight="1">
      <c r="F87" s="24"/>
      <c r="G87" s="24"/>
    </row>
    <row r="88" spans="6:7" ht="13.5" customHeight="1">
      <c r="F88" s="24"/>
      <c r="G88" s="24"/>
    </row>
    <row r="89" spans="6:7" ht="13.5" customHeight="1">
      <c r="F89" s="24"/>
      <c r="G89" s="24"/>
    </row>
    <row r="90" spans="6:7" ht="13.5" customHeight="1">
      <c r="F90" s="24"/>
      <c r="G90" s="24"/>
    </row>
    <row r="91" spans="6:7" ht="13.5" customHeight="1">
      <c r="F91" s="24"/>
      <c r="G91" s="24"/>
    </row>
    <row r="92" spans="6:7" ht="13.5" customHeight="1">
      <c r="F92" s="24"/>
      <c r="G92" s="24"/>
    </row>
    <row r="93" spans="6:7" ht="13.5" customHeight="1">
      <c r="F93" s="24"/>
      <c r="G93" s="24"/>
    </row>
    <row r="94" spans="6:7" ht="13.5" customHeight="1">
      <c r="F94" s="24"/>
      <c r="G94" s="24"/>
    </row>
    <row r="95" spans="6:7" ht="13.5" customHeight="1">
      <c r="F95" s="24"/>
      <c r="G95" s="24"/>
    </row>
    <row r="96" spans="6:7" ht="13.5" customHeight="1">
      <c r="F96" s="24"/>
      <c r="G96" s="24"/>
    </row>
    <row r="97" spans="6:7" ht="13.5" customHeight="1">
      <c r="F97" s="24"/>
      <c r="G97" s="24"/>
    </row>
    <row r="98" spans="6:7" ht="13.5" customHeight="1">
      <c r="F98" s="24"/>
      <c r="G98" s="24"/>
    </row>
    <row r="99" spans="6:7" ht="13.5" customHeight="1">
      <c r="F99" s="24"/>
      <c r="G99" s="24"/>
    </row>
    <row r="100" spans="6:7" ht="13.5" customHeight="1">
      <c r="F100" s="24"/>
      <c r="G100" s="24"/>
    </row>
    <row r="101" spans="6:7" ht="13.5" customHeight="1">
      <c r="F101" s="24"/>
      <c r="G101" s="24"/>
    </row>
    <row r="102" spans="6:7" ht="13.5" customHeight="1">
      <c r="F102" s="24"/>
      <c r="G102" s="24"/>
    </row>
    <row r="103" spans="6:7" ht="13.5" customHeight="1">
      <c r="F103" s="24"/>
      <c r="G103" s="24"/>
    </row>
    <row r="104" spans="6:7" ht="13.5" customHeight="1">
      <c r="F104" s="24"/>
      <c r="G104" s="24"/>
    </row>
    <row r="105" spans="6:7" ht="13.5" customHeight="1">
      <c r="F105" s="24"/>
      <c r="G105" s="24"/>
    </row>
    <row r="106" spans="6:7" ht="13.5" customHeight="1">
      <c r="F106" s="24"/>
      <c r="G106" s="24"/>
    </row>
    <row r="107" spans="6:7" ht="13.5" customHeight="1">
      <c r="F107" s="24"/>
      <c r="G107" s="24"/>
    </row>
    <row r="108" spans="6:7" ht="13.5" customHeight="1">
      <c r="F108" s="24"/>
      <c r="G108" s="24"/>
    </row>
    <row r="109" spans="6:7" ht="13.5" customHeight="1">
      <c r="F109" s="24"/>
      <c r="G109" s="24"/>
    </row>
    <row r="110" spans="6:7" ht="13.5" customHeight="1">
      <c r="F110" s="24"/>
      <c r="G110" s="24"/>
    </row>
    <row r="111" spans="6:7" ht="13.5" customHeight="1">
      <c r="F111" s="24"/>
      <c r="G111" s="24"/>
    </row>
    <row r="112" spans="6:7" ht="13.5" customHeight="1">
      <c r="F112" s="24"/>
      <c r="G112" s="24"/>
    </row>
    <row r="113" spans="6:7" ht="13.5" customHeight="1">
      <c r="F113" s="24"/>
      <c r="G113" s="24"/>
    </row>
    <row r="114" spans="6:7" ht="13.5" customHeight="1">
      <c r="F114" s="24"/>
      <c r="G114" s="24"/>
    </row>
    <row r="115" spans="6:7" ht="13.5" customHeight="1">
      <c r="F115" s="24"/>
      <c r="G115" s="24"/>
    </row>
    <row r="116" spans="6:7" ht="13.5" customHeight="1">
      <c r="F116" s="24"/>
      <c r="G116" s="24"/>
    </row>
    <row r="117" spans="6:7" ht="13.5" customHeight="1">
      <c r="F117" s="24"/>
      <c r="G117" s="24"/>
    </row>
    <row r="118" spans="6:7" ht="13.5" customHeight="1">
      <c r="F118" s="24"/>
      <c r="G118" s="24"/>
    </row>
    <row r="119" spans="6:7" ht="13.5" customHeight="1">
      <c r="F119" s="24"/>
      <c r="G119" s="24"/>
    </row>
    <row r="120" spans="6:7" ht="13.5" customHeight="1">
      <c r="F120" s="24"/>
      <c r="G120" s="24"/>
    </row>
  </sheetData>
  <sheetProtection/>
  <mergeCells count="11">
    <mergeCell ref="A1:H1"/>
    <mergeCell ref="A2:H2"/>
    <mergeCell ref="A5:D5"/>
    <mergeCell ref="A21:C21"/>
    <mergeCell ref="A59:C59"/>
    <mergeCell ref="A22:D22"/>
    <mergeCell ref="A39:C39"/>
    <mergeCell ref="A41:D41"/>
    <mergeCell ref="A51:C51"/>
    <mergeCell ref="A53:D53"/>
    <mergeCell ref="A58:C58"/>
  </mergeCells>
  <printOptions/>
  <pageMargins left="0.75" right="0.75" top="1" bottom="1" header="0.5" footer="0.5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61"/>
  <sheetViews>
    <sheetView zoomScale="75" zoomScaleNormal="75" zoomScalePageLayoutView="0" workbookViewId="0" topLeftCell="A7">
      <selection activeCell="G12" sqref="G12"/>
    </sheetView>
  </sheetViews>
  <sheetFormatPr defaultColWidth="9.140625" defaultRowHeight="12.75"/>
  <cols>
    <col min="1" max="1" width="11.421875" style="0" bestFit="1" customWidth="1"/>
    <col min="3" max="3" width="12.421875" style="0" bestFit="1" customWidth="1"/>
    <col min="4" max="4" width="27.421875" style="16" bestFit="1" customWidth="1"/>
    <col min="5" max="5" width="7.57421875" style="0" bestFit="1" customWidth="1"/>
    <col min="6" max="6" width="17.28125" style="0" bestFit="1" customWidth="1"/>
    <col min="7" max="7" width="15.8515625" style="0" bestFit="1" customWidth="1"/>
    <col min="8" max="8" width="1.1484375" style="0" customWidth="1"/>
    <col min="9" max="9" width="9.8515625" style="0" bestFit="1" customWidth="1"/>
    <col min="10" max="10" width="40.28125" style="0" bestFit="1" customWidth="1"/>
  </cols>
  <sheetData>
    <row r="1" spans="1:11" ht="33.7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57" customFormat="1" ht="159" customHeight="1">
      <c r="A2" s="309">
        <v>41000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</row>
    <row r="3" spans="1:10" s="176" customFormat="1" ht="20.25" customHeight="1">
      <c r="A3" s="170"/>
      <c r="B3" s="171"/>
      <c r="C3" s="172"/>
      <c r="D3" s="173"/>
      <c r="E3" s="174"/>
      <c r="F3" s="66" t="s">
        <v>0</v>
      </c>
      <c r="G3" s="168">
        <v>4.5</v>
      </c>
      <c r="H3" s="306" t="s">
        <v>1</v>
      </c>
      <c r="I3" s="306"/>
      <c r="J3" s="175"/>
    </row>
    <row r="4" spans="1:11" s="176" customFormat="1" ht="20.25" customHeight="1">
      <c r="A4" s="58" t="s">
        <v>151</v>
      </c>
      <c r="B4" s="59" t="s">
        <v>3</v>
      </c>
      <c r="C4" s="177" t="s">
        <v>40</v>
      </c>
      <c r="D4" s="61" t="s">
        <v>5</v>
      </c>
      <c r="E4" s="178"/>
      <c r="F4" s="179" t="s">
        <v>66</v>
      </c>
      <c r="G4" s="179" t="s">
        <v>152</v>
      </c>
      <c r="H4" s="64"/>
      <c r="I4" s="180" t="s">
        <v>153</v>
      </c>
      <c r="J4" s="178"/>
      <c r="K4" s="181"/>
    </row>
    <row r="5" spans="1:11" s="178" customFormat="1" ht="20.25" customHeight="1">
      <c r="A5" s="182">
        <v>1</v>
      </c>
      <c r="B5" s="171">
        <v>1</v>
      </c>
      <c r="C5" s="172" t="s">
        <v>52</v>
      </c>
      <c r="D5" s="173" t="s">
        <v>154</v>
      </c>
      <c r="E5" s="174"/>
      <c r="F5" s="68">
        <v>0.014502314814814815</v>
      </c>
      <c r="G5" s="183">
        <f>F5/$G$3</f>
        <v>0.003222736625514403</v>
      </c>
      <c r="H5" s="184"/>
      <c r="I5" s="185">
        <f>($G$3/F5)/24</f>
        <v>12.928970470869912</v>
      </c>
      <c r="J5" s="182" t="s">
        <v>478</v>
      </c>
      <c r="K5" s="176"/>
    </row>
    <row r="6" spans="1:10" s="176" customFormat="1" ht="20.25" customHeight="1">
      <c r="A6" s="186">
        <v>4</v>
      </c>
      <c r="B6" s="171">
        <v>2</v>
      </c>
      <c r="C6" s="172" t="s">
        <v>63</v>
      </c>
      <c r="D6" s="173" t="s">
        <v>115</v>
      </c>
      <c r="E6" s="174"/>
      <c r="F6" s="68">
        <v>0.01579861111111111</v>
      </c>
      <c r="G6" s="183">
        <f>F6/$G$3</f>
        <v>0.003510802469135802</v>
      </c>
      <c r="H6" s="184"/>
      <c r="I6" s="185">
        <f>($G$3/F6)/24</f>
        <v>11.868131868131869</v>
      </c>
      <c r="J6" s="187"/>
    </row>
    <row r="7" spans="1:10" s="176" customFormat="1" ht="20.25" customHeight="1">
      <c r="A7" s="310" t="s">
        <v>476</v>
      </c>
      <c r="B7" s="310"/>
      <c r="C7" s="310"/>
      <c r="D7" s="75"/>
      <c r="E7" s="188"/>
      <c r="F7" s="77"/>
      <c r="G7" s="189"/>
      <c r="H7" s="184"/>
      <c r="I7" s="185"/>
      <c r="J7" s="188"/>
    </row>
    <row r="8" spans="1:11" s="169" customFormat="1" ht="20.25" customHeight="1">
      <c r="A8" s="56"/>
      <c r="B8" s="56"/>
      <c r="C8" s="56"/>
      <c r="D8" s="56"/>
      <c r="E8" s="56"/>
      <c r="F8" s="66" t="s">
        <v>0</v>
      </c>
      <c r="G8" s="168">
        <v>10</v>
      </c>
      <c r="H8" s="306" t="s">
        <v>1</v>
      </c>
      <c r="I8" s="306"/>
      <c r="J8" s="56"/>
      <c r="K8" s="56"/>
    </row>
    <row r="9" spans="1:11" s="176" customFormat="1" ht="20.25" customHeight="1">
      <c r="A9" s="58" t="s">
        <v>151</v>
      </c>
      <c r="B9" s="59" t="s">
        <v>3</v>
      </c>
      <c r="C9" s="177" t="s">
        <v>40</v>
      </c>
      <c r="D9" s="61" t="s">
        <v>5</v>
      </c>
      <c r="E9" s="178"/>
      <c r="F9" s="179" t="s">
        <v>66</v>
      </c>
      <c r="G9" s="179" t="s">
        <v>152</v>
      </c>
      <c r="H9" s="64"/>
      <c r="I9" s="180" t="s">
        <v>153</v>
      </c>
      <c r="J9" s="178"/>
      <c r="K9" s="181"/>
    </row>
    <row r="10" spans="1:11" s="178" customFormat="1" ht="20.25" customHeight="1">
      <c r="A10" s="190" t="s">
        <v>480</v>
      </c>
      <c r="B10" s="171">
        <v>3</v>
      </c>
      <c r="C10" s="172" t="s">
        <v>26</v>
      </c>
      <c r="D10" s="173" t="s">
        <v>86</v>
      </c>
      <c r="E10" s="174"/>
      <c r="F10" s="68">
        <v>0.024305555555555556</v>
      </c>
      <c r="G10" s="183">
        <f aca="true" t="shared" si="0" ref="G10:G18">F10/$G$8</f>
        <v>0.0024305555555555556</v>
      </c>
      <c r="H10" s="184"/>
      <c r="I10" s="185">
        <f aca="true" t="shared" si="1" ref="I10:I18">($G$8/F10)/24</f>
        <v>17.142857142857142</v>
      </c>
      <c r="J10" s="182" t="s">
        <v>479</v>
      </c>
      <c r="K10" s="176"/>
    </row>
    <row r="11" spans="1:11" s="178" customFormat="1" ht="20.25" customHeight="1">
      <c r="A11" s="191" t="s">
        <v>496</v>
      </c>
      <c r="B11" s="171">
        <v>4</v>
      </c>
      <c r="C11" s="172" t="s">
        <v>23</v>
      </c>
      <c r="D11" s="173" t="s">
        <v>90</v>
      </c>
      <c r="E11" s="174"/>
      <c r="F11" s="68">
        <v>0.02697916666666667</v>
      </c>
      <c r="G11" s="183">
        <f t="shared" si="0"/>
        <v>0.002697916666666667</v>
      </c>
      <c r="H11" s="184"/>
      <c r="I11" s="185">
        <f t="shared" si="1"/>
        <v>15.444015444015443</v>
      </c>
      <c r="J11" s="182"/>
      <c r="K11" s="176"/>
    </row>
    <row r="12" spans="1:11" s="178" customFormat="1" ht="20.25" customHeight="1">
      <c r="A12" s="191" t="s">
        <v>481</v>
      </c>
      <c r="B12" s="171">
        <v>5</v>
      </c>
      <c r="C12" s="172" t="s">
        <v>9</v>
      </c>
      <c r="D12" s="173" t="s">
        <v>121</v>
      </c>
      <c r="E12" s="174"/>
      <c r="F12" s="68">
        <v>0.03255787037037037</v>
      </c>
      <c r="G12" s="183">
        <f t="shared" si="0"/>
        <v>0.003255787037037037</v>
      </c>
      <c r="H12" s="184"/>
      <c r="I12" s="185">
        <f t="shared" si="1"/>
        <v>12.797724848915749</v>
      </c>
      <c r="J12" s="187"/>
      <c r="K12" s="176"/>
    </row>
    <row r="13" spans="1:11" s="178" customFormat="1" ht="20.25" customHeight="1">
      <c r="A13" s="191" t="s">
        <v>482</v>
      </c>
      <c r="B13" s="171">
        <v>6</v>
      </c>
      <c r="C13" s="172" t="s">
        <v>37</v>
      </c>
      <c r="D13" s="173" t="s">
        <v>251</v>
      </c>
      <c r="E13" s="174"/>
      <c r="F13" s="68">
        <v>0.03995370370370371</v>
      </c>
      <c r="G13" s="183">
        <f t="shared" si="0"/>
        <v>0.0039953703703703705</v>
      </c>
      <c r="H13" s="184"/>
      <c r="I13" s="185">
        <f t="shared" si="1"/>
        <v>10.428736964078794</v>
      </c>
      <c r="J13" s="187"/>
      <c r="K13" s="176"/>
    </row>
    <row r="14" spans="1:11" s="178" customFormat="1" ht="20.25" customHeight="1">
      <c r="A14" s="191" t="s">
        <v>483</v>
      </c>
      <c r="B14" s="171">
        <v>7</v>
      </c>
      <c r="C14" s="172" t="s">
        <v>477</v>
      </c>
      <c r="D14" s="173" t="s">
        <v>147</v>
      </c>
      <c r="E14" s="174"/>
      <c r="F14" s="68">
        <v>0.04261574074074074</v>
      </c>
      <c r="G14" s="183">
        <f t="shared" si="0"/>
        <v>0.004261574074074074</v>
      </c>
      <c r="H14" s="184"/>
      <c r="I14" s="185">
        <f t="shared" si="1"/>
        <v>9.77729494839761</v>
      </c>
      <c r="J14" s="187"/>
      <c r="K14" s="176"/>
    </row>
    <row r="15" spans="1:11" s="178" customFormat="1" ht="20.25" customHeight="1">
      <c r="A15" s="191" t="s">
        <v>484</v>
      </c>
      <c r="B15" s="171">
        <v>8</v>
      </c>
      <c r="C15" s="172" t="s">
        <v>148</v>
      </c>
      <c r="D15" s="173" t="s">
        <v>149</v>
      </c>
      <c r="E15" s="174"/>
      <c r="F15" s="68">
        <v>0.042673611111111114</v>
      </c>
      <c r="G15" s="183">
        <f t="shared" si="0"/>
        <v>0.0042673611111111115</v>
      </c>
      <c r="H15" s="184"/>
      <c r="I15" s="185">
        <f t="shared" si="1"/>
        <v>9.764035801464605</v>
      </c>
      <c r="J15" s="187"/>
      <c r="K15" s="176"/>
    </row>
    <row r="16" spans="1:11" s="178" customFormat="1" ht="20.25" customHeight="1">
      <c r="A16" s="191" t="s">
        <v>486</v>
      </c>
      <c r="B16" s="171">
        <v>9</v>
      </c>
      <c r="C16" s="172" t="s">
        <v>138</v>
      </c>
      <c r="D16" s="173" t="s">
        <v>132</v>
      </c>
      <c r="E16" s="174"/>
      <c r="F16" s="68">
        <v>0.0503125</v>
      </c>
      <c r="G16" s="183">
        <f t="shared" si="0"/>
        <v>0.00503125</v>
      </c>
      <c r="H16" s="184"/>
      <c r="I16" s="185">
        <f t="shared" si="1"/>
        <v>8.281573498964802</v>
      </c>
      <c r="J16" s="187"/>
      <c r="K16" s="176"/>
    </row>
    <row r="17" spans="1:11" s="178" customFormat="1" ht="20.25" customHeight="1">
      <c r="A17" s="191" t="s">
        <v>487</v>
      </c>
      <c r="B17" s="171">
        <v>10</v>
      </c>
      <c r="C17" s="172" t="s">
        <v>485</v>
      </c>
      <c r="D17" s="173" t="s">
        <v>164</v>
      </c>
      <c r="E17" s="174"/>
      <c r="F17" s="68">
        <v>0.0503125</v>
      </c>
      <c r="G17" s="183">
        <f t="shared" si="0"/>
        <v>0.00503125</v>
      </c>
      <c r="H17" s="184"/>
      <c r="I17" s="185">
        <f t="shared" si="1"/>
        <v>8.281573498964802</v>
      </c>
      <c r="J17" s="187"/>
      <c r="K17" s="176"/>
    </row>
    <row r="18" spans="1:11" s="178" customFormat="1" ht="20.25" customHeight="1">
      <c r="A18" s="191" t="s">
        <v>488</v>
      </c>
      <c r="B18" s="171">
        <v>11</v>
      </c>
      <c r="C18" s="172" t="s">
        <v>22</v>
      </c>
      <c r="D18" s="173" t="s">
        <v>427</v>
      </c>
      <c r="E18" s="174"/>
      <c r="F18" s="68">
        <v>0.0503125</v>
      </c>
      <c r="G18" s="183">
        <f t="shared" si="0"/>
        <v>0.00503125</v>
      </c>
      <c r="H18" s="184"/>
      <c r="I18" s="185">
        <f t="shared" si="1"/>
        <v>8.281573498964802</v>
      </c>
      <c r="J18" s="187"/>
      <c r="K18" s="176"/>
    </row>
    <row r="19" spans="1:10" s="176" customFormat="1" ht="20.25" customHeight="1">
      <c r="A19" s="310" t="s">
        <v>498</v>
      </c>
      <c r="B19" s="310"/>
      <c r="C19" s="310"/>
      <c r="D19" s="310"/>
      <c r="E19" s="174"/>
      <c r="F19" s="68"/>
      <c r="G19" s="189"/>
      <c r="H19" s="184"/>
      <c r="I19" s="185"/>
      <c r="J19" s="187"/>
    </row>
    <row r="20" spans="1:11" s="169" customFormat="1" ht="20.25" customHeight="1">
      <c r="A20" s="44"/>
      <c r="B20" s="78"/>
      <c r="C20" s="192"/>
      <c r="D20" s="75"/>
      <c r="E20" s="188"/>
      <c r="F20" s="66" t="s">
        <v>0</v>
      </c>
      <c r="G20" s="167">
        <v>21.0975</v>
      </c>
      <c r="H20" s="306" t="s">
        <v>1</v>
      </c>
      <c r="I20" s="306"/>
      <c r="J20" s="188"/>
      <c r="K20" s="176"/>
    </row>
    <row r="21" spans="1:11" s="176" customFormat="1" ht="20.25" customHeight="1">
      <c r="A21" s="58" t="s">
        <v>151</v>
      </c>
      <c r="B21" s="59" t="s">
        <v>3</v>
      </c>
      <c r="C21" s="177" t="s">
        <v>40</v>
      </c>
      <c r="D21" s="61" t="s">
        <v>5</v>
      </c>
      <c r="E21" s="178"/>
      <c r="F21" s="179" t="s">
        <v>66</v>
      </c>
      <c r="G21" s="179" t="s">
        <v>152</v>
      </c>
      <c r="H21" s="64"/>
      <c r="I21" s="180" t="s">
        <v>153</v>
      </c>
      <c r="J21" s="178"/>
      <c r="K21" s="181" t="s">
        <v>155</v>
      </c>
    </row>
    <row r="22" spans="1:11" s="178" customFormat="1" ht="20.25" customHeight="1">
      <c r="A22" s="193">
        <v>3</v>
      </c>
      <c r="B22" s="171">
        <v>12</v>
      </c>
      <c r="C22" s="194" t="s">
        <v>18</v>
      </c>
      <c r="D22" s="173" t="s">
        <v>124</v>
      </c>
      <c r="E22" s="174"/>
      <c r="F22" s="68">
        <v>0.05269675925925926</v>
      </c>
      <c r="G22" s="183">
        <f aca="true" t="shared" si="2" ref="G22:G39">F22/$G$20</f>
        <v>0.0024977726867761235</v>
      </c>
      <c r="H22" s="184"/>
      <c r="I22" s="185">
        <f aca="true" t="shared" si="3" ref="I22:I39">($G$20/F22)/24</f>
        <v>16.68152866242038</v>
      </c>
      <c r="J22" s="190" t="s">
        <v>493</v>
      </c>
      <c r="K22" s="176" t="s">
        <v>156</v>
      </c>
    </row>
    <row r="23" spans="1:11" s="176" customFormat="1" ht="20.25" customHeight="1">
      <c r="A23" s="193">
        <v>1</v>
      </c>
      <c r="B23" s="171">
        <v>13</v>
      </c>
      <c r="C23" s="194" t="s">
        <v>176</v>
      </c>
      <c r="D23" s="173" t="s">
        <v>177</v>
      </c>
      <c r="E23" s="190" t="s">
        <v>244</v>
      </c>
      <c r="F23" s="68">
        <v>0.05751157407407407</v>
      </c>
      <c r="G23" s="183">
        <f t="shared" si="2"/>
        <v>0.002725990002326061</v>
      </c>
      <c r="H23" s="184"/>
      <c r="I23" s="185">
        <f t="shared" si="3"/>
        <v>15.284966794123568</v>
      </c>
      <c r="J23" s="195" t="s">
        <v>501</v>
      </c>
      <c r="K23" s="176" t="s">
        <v>161</v>
      </c>
    </row>
    <row r="24" spans="1:10" s="176" customFormat="1" ht="20.25" customHeight="1">
      <c r="A24" s="196"/>
      <c r="B24" s="171">
        <v>14</v>
      </c>
      <c r="C24" s="194" t="s">
        <v>60</v>
      </c>
      <c r="D24" s="173" t="s">
        <v>92</v>
      </c>
      <c r="E24" s="190" t="s">
        <v>244</v>
      </c>
      <c r="F24" s="68">
        <v>0.06160879629629629</v>
      </c>
      <c r="G24" s="183">
        <f t="shared" si="2"/>
        <v>0.0029201941602699983</v>
      </c>
      <c r="H24" s="184"/>
      <c r="I24" s="185">
        <f t="shared" si="3"/>
        <v>14.268457636671052</v>
      </c>
      <c r="J24" s="175"/>
    </row>
    <row r="25" spans="1:10" s="176" customFormat="1" ht="20.25" customHeight="1">
      <c r="A25" s="196"/>
      <c r="B25" s="171">
        <v>15</v>
      </c>
      <c r="C25" s="194" t="s">
        <v>10</v>
      </c>
      <c r="D25" s="173" t="s">
        <v>118</v>
      </c>
      <c r="E25" s="190" t="s">
        <v>244</v>
      </c>
      <c r="F25" s="68">
        <v>0.061643518518518514</v>
      </c>
      <c r="G25" s="183">
        <f t="shared" si="2"/>
        <v>0.0029218399582186757</v>
      </c>
      <c r="H25" s="184"/>
      <c r="I25" s="185">
        <f t="shared" si="3"/>
        <v>14.260420578295156</v>
      </c>
      <c r="J25" s="175"/>
    </row>
    <row r="26" spans="1:11" s="176" customFormat="1" ht="20.25" customHeight="1">
      <c r="A26" s="193">
        <v>1</v>
      </c>
      <c r="B26" s="171">
        <v>16</v>
      </c>
      <c r="C26" s="194" t="s">
        <v>17</v>
      </c>
      <c r="D26" s="173" t="s">
        <v>100</v>
      </c>
      <c r="E26" s="174"/>
      <c r="F26" s="68">
        <v>0.06180555555555556</v>
      </c>
      <c r="G26" s="183">
        <f t="shared" si="2"/>
        <v>0.0029295203486458376</v>
      </c>
      <c r="H26" s="184"/>
      <c r="I26" s="185">
        <f t="shared" si="3"/>
        <v>14.223033707865168</v>
      </c>
      <c r="J26" s="190" t="s">
        <v>502</v>
      </c>
      <c r="K26" s="176" t="s">
        <v>497</v>
      </c>
    </row>
    <row r="27" spans="1:11" s="176" customFormat="1" ht="20.25" customHeight="1">
      <c r="A27" s="193">
        <v>2</v>
      </c>
      <c r="B27" s="171">
        <v>17</v>
      </c>
      <c r="C27" s="194" t="s">
        <v>103</v>
      </c>
      <c r="D27" s="173" t="s">
        <v>104</v>
      </c>
      <c r="E27" s="174"/>
      <c r="F27" s="68">
        <v>0.06302083333333333</v>
      </c>
      <c r="G27" s="183">
        <f t="shared" si="2"/>
        <v>0.0029871232768495476</v>
      </c>
      <c r="H27" s="184"/>
      <c r="I27" s="185">
        <f t="shared" si="3"/>
        <v>13.948760330578514</v>
      </c>
      <c r="J27" s="190" t="s">
        <v>495</v>
      </c>
      <c r="K27" s="176" t="s">
        <v>494</v>
      </c>
    </row>
    <row r="28" spans="1:10" s="176" customFormat="1" ht="20.25" customHeight="1">
      <c r="A28" s="186"/>
      <c r="B28" s="171">
        <v>18</v>
      </c>
      <c r="C28" s="194" t="s">
        <v>9</v>
      </c>
      <c r="D28" s="173" t="s">
        <v>180</v>
      </c>
      <c r="E28" s="190" t="s">
        <v>244</v>
      </c>
      <c r="F28" s="68">
        <v>0.06571759259259259</v>
      </c>
      <c r="G28" s="183">
        <f t="shared" si="2"/>
        <v>0.003114946917530162</v>
      </c>
      <c r="H28" s="184"/>
      <c r="I28" s="185">
        <f t="shared" si="3"/>
        <v>13.376364917224373</v>
      </c>
      <c r="J28" s="82"/>
    </row>
    <row r="29" spans="1:10" s="176" customFormat="1" ht="20.25" customHeight="1">
      <c r="A29" s="186"/>
      <c r="B29" s="171">
        <v>19</v>
      </c>
      <c r="C29" s="194" t="s">
        <v>491</v>
      </c>
      <c r="D29" s="173" t="s">
        <v>492</v>
      </c>
      <c r="E29" s="190" t="s">
        <v>244</v>
      </c>
      <c r="F29" s="68">
        <v>0.07414351851851851</v>
      </c>
      <c r="G29" s="183">
        <f t="shared" si="2"/>
        <v>0.003514327219742553</v>
      </c>
      <c r="H29" s="184"/>
      <c r="I29" s="185">
        <f t="shared" si="3"/>
        <v>11.856228535747737</v>
      </c>
      <c r="J29" s="175"/>
    </row>
    <row r="30" spans="1:10" s="176" customFormat="1" ht="20.25" customHeight="1">
      <c r="A30" s="186"/>
      <c r="B30" s="171">
        <v>20</v>
      </c>
      <c r="C30" s="194" t="s">
        <v>39</v>
      </c>
      <c r="D30" s="173" t="s">
        <v>489</v>
      </c>
      <c r="E30" s="190" t="s">
        <v>244</v>
      </c>
      <c r="F30" s="68">
        <v>0.07553240740740741</v>
      </c>
      <c r="G30" s="183">
        <f t="shared" si="2"/>
        <v>0.0035801591376896508</v>
      </c>
      <c r="H30" s="184"/>
      <c r="I30" s="185">
        <f t="shared" si="3"/>
        <v>11.638216365307999</v>
      </c>
      <c r="J30" s="175"/>
    </row>
    <row r="31" spans="1:10" s="176" customFormat="1" ht="20.25" customHeight="1">
      <c r="A31" s="186"/>
      <c r="B31" s="171">
        <v>21</v>
      </c>
      <c r="C31" s="194" t="s">
        <v>471</v>
      </c>
      <c r="D31" s="173" t="s">
        <v>472</v>
      </c>
      <c r="E31" s="174"/>
      <c r="F31" s="68">
        <v>0.07760416666666667</v>
      </c>
      <c r="G31" s="183">
        <f t="shared" si="2"/>
        <v>0.0036783584152940713</v>
      </c>
      <c r="H31" s="184"/>
      <c r="I31" s="185">
        <f t="shared" si="3"/>
        <v>11.32751677852349</v>
      </c>
      <c r="J31" s="82"/>
    </row>
    <row r="32" spans="1:10" s="176" customFormat="1" ht="20.25" customHeight="1">
      <c r="A32" s="186"/>
      <c r="B32" s="171">
        <v>22</v>
      </c>
      <c r="C32" s="194" t="s">
        <v>245</v>
      </c>
      <c r="D32" s="173" t="s">
        <v>246</v>
      </c>
      <c r="E32" s="190" t="s">
        <v>244</v>
      </c>
      <c r="F32" s="68">
        <v>0.07802083333333333</v>
      </c>
      <c r="G32" s="183">
        <f t="shared" si="2"/>
        <v>0.0036981079906782005</v>
      </c>
      <c r="H32" s="184"/>
      <c r="I32" s="185">
        <f t="shared" si="3"/>
        <v>11.267022696929239</v>
      </c>
      <c r="J32" s="175"/>
    </row>
    <row r="33" spans="1:10" s="176" customFormat="1" ht="20.25" customHeight="1">
      <c r="A33" s="186"/>
      <c r="B33" s="171">
        <v>23</v>
      </c>
      <c r="C33" s="194" t="s">
        <v>11</v>
      </c>
      <c r="D33" s="173" t="s">
        <v>239</v>
      </c>
      <c r="E33" s="174"/>
      <c r="F33" s="68">
        <v>0.07802083333333333</v>
      </c>
      <c r="G33" s="183">
        <f t="shared" si="2"/>
        <v>0.0036981079906782005</v>
      </c>
      <c r="H33" s="184"/>
      <c r="I33" s="185">
        <f t="shared" si="3"/>
        <v>11.267022696929239</v>
      </c>
      <c r="J33" s="187"/>
    </row>
    <row r="34" spans="1:10" s="176" customFormat="1" ht="20.25" customHeight="1">
      <c r="A34" s="186"/>
      <c r="B34" s="171">
        <v>24</v>
      </c>
      <c r="C34" s="194" t="s">
        <v>10</v>
      </c>
      <c r="D34" s="173" t="s">
        <v>159</v>
      </c>
      <c r="E34" s="190" t="s">
        <v>244</v>
      </c>
      <c r="F34" s="68">
        <v>0.07839120370370371</v>
      </c>
      <c r="G34" s="183">
        <f t="shared" si="2"/>
        <v>0.0037156631687974267</v>
      </c>
      <c r="H34" s="184"/>
      <c r="I34" s="185">
        <f t="shared" si="3"/>
        <v>11.213790048722869</v>
      </c>
      <c r="J34" s="175"/>
    </row>
    <row r="35" spans="1:10" s="176" customFormat="1" ht="20.25" customHeight="1">
      <c r="A35" s="186"/>
      <c r="B35" s="171">
        <v>25</v>
      </c>
      <c r="C35" s="194" t="s">
        <v>39</v>
      </c>
      <c r="D35" s="173" t="s">
        <v>247</v>
      </c>
      <c r="E35" s="174"/>
      <c r="F35" s="68">
        <v>0.07840277777777778</v>
      </c>
      <c r="G35" s="183">
        <f t="shared" si="2"/>
        <v>0.003716211768113652</v>
      </c>
      <c r="H35" s="184"/>
      <c r="I35" s="185">
        <f t="shared" si="3"/>
        <v>11.212134632418069</v>
      </c>
      <c r="J35" s="175"/>
    </row>
    <row r="36" spans="1:10" s="176" customFormat="1" ht="20.25" customHeight="1">
      <c r="A36" s="186"/>
      <c r="B36" s="171">
        <v>26</v>
      </c>
      <c r="C36" s="194" t="s">
        <v>196</v>
      </c>
      <c r="D36" s="173" t="s">
        <v>230</v>
      </c>
      <c r="E36" s="174"/>
      <c r="F36" s="68">
        <v>0.07847222222222222</v>
      </c>
      <c r="G36" s="183">
        <f t="shared" si="2"/>
        <v>0.003719503364011007</v>
      </c>
      <c r="H36" s="184"/>
      <c r="I36" s="185">
        <f t="shared" si="3"/>
        <v>11.202212389380533</v>
      </c>
      <c r="J36" s="175"/>
    </row>
    <row r="37" spans="1:10" s="176" customFormat="1" ht="20.25" customHeight="1">
      <c r="A37" s="186"/>
      <c r="B37" s="171">
        <v>27</v>
      </c>
      <c r="C37" s="194" t="s">
        <v>110</v>
      </c>
      <c r="D37" s="173" t="s">
        <v>111</v>
      </c>
      <c r="E37" s="174"/>
      <c r="F37" s="68">
        <v>0.07913194444444445</v>
      </c>
      <c r="G37" s="183">
        <f t="shared" si="2"/>
        <v>0.0037507735250358787</v>
      </c>
      <c r="H37" s="184"/>
      <c r="I37" s="185">
        <f t="shared" si="3"/>
        <v>11.108819657744624</v>
      </c>
      <c r="J37" s="82"/>
    </row>
    <row r="38" spans="1:10" s="176" customFormat="1" ht="20.25" customHeight="1">
      <c r="A38" s="186"/>
      <c r="B38" s="171">
        <v>28</v>
      </c>
      <c r="C38" s="194" t="s">
        <v>242</v>
      </c>
      <c r="D38" s="173" t="s">
        <v>243</v>
      </c>
      <c r="E38" s="174"/>
      <c r="F38" s="68">
        <v>0.08574074074074074</v>
      </c>
      <c r="G38" s="183">
        <f t="shared" si="2"/>
        <v>0.004064023734600818</v>
      </c>
      <c r="H38" s="184"/>
      <c r="I38" s="185">
        <f t="shared" si="3"/>
        <v>10.252564794816415</v>
      </c>
      <c r="J38" s="175"/>
    </row>
    <row r="39" spans="1:10" s="176" customFormat="1" ht="20.25" customHeight="1">
      <c r="A39" s="186"/>
      <c r="B39" s="171">
        <v>29</v>
      </c>
      <c r="C39" s="194" t="s">
        <v>138</v>
      </c>
      <c r="D39" s="173" t="s">
        <v>104</v>
      </c>
      <c r="E39" s="174"/>
      <c r="F39" s="68">
        <v>0.08575231481481482</v>
      </c>
      <c r="G39" s="183">
        <f t="shared" si="2"/>
        <v>0.004064572333917043</v>
      </c>
      <c r="H39" s="184"/>
      <c r="I39" s="185">
        <f t="shared" si="3"/>
        <v>10.251180996085841</v>
      </c>
      <c r="J39" s="175"/>
    </row>
    <row r="40" spans="1:10" s="176" customFormat="1" ht="20.25" customHeight="1">
      <c r="A40" s="186"/>
      <c r="B40" s="171">
        <v>30</v>
      </c>
      <c r="C40" s="194" t="s">
        <v>64</v>
      </c>
      <c r="D40" s="173" t="s">
        <v>116</v>
      </c>
      <c r="E40" s="174"/>
      <c r="F40" s="68">
        <v>0.08613425925925926</v>
      </c>
      <c r="G40" s="183">
        <f>F40/$G$20</f>
        <v>0.004082676111352494</v>
      </c>
      <c r="H40" s="184"/>
      <c r="I40" s="185">
        <f>($G$20/F40)/24</f>
        <v>10.20572426766998</v>
      </c>
      <c r="J40" s="197"/>
    </row>
    <row r="41" spans="1:12" s="176" customFormat="1" ht="20.25" customHeight="1">
      <c r="A41" s="186"/>
      <c r="B41" s="171">
        <v>31</v>
      </c>
      <c r="C41" s="194" t="s">
        <v>141</v>
      </c>
      <c r="D41" s="173" t="s">
        <v>142</v>
      </c>
      <c r="E41" s="190" t="s">
        <v>244</v>
      </c>
      <c r="F41" s="68">
        <v>0.08878472222222222</v>
      </c>
      <c r="G41" s="183">
        <f>F41/Drunen!$G$20</f>
        <v>0.004208305354768206</v>
      </c>
      <c r="H41" s="184"/>
      <c r="I41" s="185">
        <f>(Drunen!$G$20/F41)/24</f>
        <v>9.901055924912006</v>
      </c>
      <c r="J41" s="157"/>
      <c r="L41" s="166"/>
    </row>
    <row r="42" spans="1:12" s="176" customFormat="1" ht="20.25" customHeight="1">
      <c r="A42" s="186"/>
      <c r="B42" s="171">
        <v>32</v>
      </c>
      <c r="C42" s="194" t="s">
        <v>143</v>
      </c>
      <c r="D42" s="173" t="s">
        <v>118</v>
      </c>
      <c r="E42" s="190" t="s">
        <v>244</v>
      </c>
      <c r="F42" s="68">
        <v>0.08878472222222222</v>
      </c>
      <c r="G42" s="183">
        <f>F42/Drunen!$G$20</f>
        <v>0.004208305354768206</v>
      </c>
      <c r="H42" s="184"/>
      <c r="I42" s="185">
        <f>(Drunen!$G$20/F42)/24</f>
        <v>9.901055924912006</v>
      </c>
      <c r="J42" s="157"/>
      <c r="L42" s="166"/>
    </row>
    <row r="43" spans="1:12" s="176" customFormat="1" ht="20.25" customHeight="1">
      <c r="A43" s="186"/>
      <c r="B43" s="171">
        <v>33</v>
      </c>
      <c r="C43" s="194" t="s">
        <v>34</v>
      </c>
      <c r="D43" s="173" t="s">
        <v>117</v>
      </c>
      <c r="E43" s="190" t="s">
        <v>244</v>
      </c>
      <c r="F43" s="68">
        <v>0.08976851851851853</v>
      </c>
      <c r="G43" s="183">
        <f>F43/Drunen!$G$20</f>
        <v>0.0042549362966474</v>
      </c>
      <c r="H43" s="184"/>
      <c r="I43" s="185">
        <f>(Drunen!$G$20/F43)/24</f>
        <v>9.792547705002578</v>
      </c>
      <c r="J43" s="157"/>
      <c r="L43" s="166"/>
    </row>
    <row r="44" spans="1:12" s="176" customFormat="1" ht="20.25" customHeight="1">
      <c r="A44" s="186"/>
      <c r="B44" s="171">
        <v>34</v>
      </c>
      <c r="C44" s="194" t="s">
        <v>462</v>
      </c>
      <c r="D44" s="173" t="s">
        <v>463</v>
      </c>
      <c r="E44" s="190" t="s">
        <v>244</v>
      </c>
      <c r="F44" s="68">
        <v>0.08976851851851853</v>
      </c>
      <c r="G44" s="183">
        <f>F44/Drunen!$G$20</f>
        <v>0.0042549362966474</v>
      </c>
      <c r="H44" s="184"/>
      <c r="I44" s="185">
        <f>(Drunen!$G$20/F44)/24</f>
        <v>9.792547705002578</v>
      </c>
      <c r="J44" s="157"/>
      <c r="L44" s="166"/>
    </row>
    <row r="45" spans="1:12" s="176" customFormat="1" ht="20.25" customHeight="1">
      <c r="A45" s="186"/>
      <c r="B45" s="171">
        <v>35</v>
      </c>
      <c r="C45" s="194" t="s">
        <v>460</v>
      </c>
      <c r="D45" s="173" t="s">
        <v>461</v>
      </c>
      <c r="E45" s="174"/>
      <c r="F45" s="68">
        <v>0.09115740740740741</v>
      </c>
      <c r="G45" s="183">
        <f>F45/Drunen!$G$20</f>
        <v>0.0043207682145944976</v>
      </c>
      <c r="H45" s="184"/>
      <c r="I45" s="185">
        <f>(Drunen!$G$20/F45)/24</f>
        <v>9.6433468765871</v>
      </c>
      <c r="J45" s="157"/>
      <c r="L45" s="166"/>
    </row>
    <row r="46" spans="1:12" s="176" customFormat="1" ht="20.25" customHeight="1">
      <c r="A46" s="186"/>
      <c r="B46" s="171">
        <v>36</v>
      </c>
      <c r="C46" s="194" t="s">
        <v>144</v>
      </c>
      <c r="D46" s="173" t="s">
        <v>145</v>
      </c>
      <c r="E46" s="190" t="s">
        <v>244</v>
      </c>
      <c r="F46" s="68">
        <v>0.09127314814814814</v>
      </c>
      <c r="G46" s="183">
        <f>F46/Drunen!$G$20</f>
        <v>0.004326254207756755</v>
      </c>
      <c r="H46" s="184"/>
      <c r="I46" s="185">
        <f>(Drunen!$G$20/F46)/24</f>
        <v>9.631118437737763</v>
      </c>
      <c r="J46" s="157"/>
      <c r="L46" s="166"/>
    </row>
    <row r="47" spans="1:12" s="176" customFormat="1" ht="20.25" customHeight="1">
      <c r="A47" s="186"/>
      <c r="B47" s="171">
        <v>37</v>
      </c>
      <c r="C47" s="194" t="s">
        <v>471</v>
      </c>
      <c r="D47" s="173" t="s">
        <v>490</v>
      </c>
      <c r="E47" s="190" t="s">
        <v>244</v>
      </c>
      <c r="F47" s="68">
        <v>0.09143518518518519</v>
      </c>
      <c r="G47" s="183">
        <f>F47/Drunen!$G$20</f>
        <v>0.004333934598183917</v>
      </c>
      <c r="H47" s="184"/>
      <c r="I47" s="185">
        <f>(Drunen!$G$20/F47)/24</f>
        <v>9.614050632911392</v>
      </c>
      <c r="J47" s="157"/>
      <c r="L47" s="166"/>
    </row>
    <row r="48" spans="1:12" s="176" customFormat="1" ht="20.25" customHeight="1">
      <c r="A48" s="186"/>
      <c r="B48" s="171">
        <v>38</v>
      </c>
      <c r="C48" s="194" t="s">
        <v>268</v>
      </c>
      <c r="D48" s="173" t="s">
        <v>425</v>
      </c>
      <c r="E48" s="190" t="s">
        <v>244</v>
      </c>
      <c r="F48" s="68">
        <v>0.09143518518518519</v>
      </c>
      <c r="G48" s="183">
        <f>F48/Drunen!$G$20</f>
        <v>0.004333934598183917</v>
      </c>
      <c r="H48" s="184"/>
      <c r="I48" s="185">
        <f>(Drunen!$G$20/F48)/24</f>
        <v>9.614050632911392</v>
      </c>
      <c r="J48" s="157"/>
      <c r="L48" s="166"/>
    </row>
    <row r="49" spans="1:4" s="176" customFormat="1" ht="16.5" customHeight="1">
      <c r="A49" s="307" t="s">
        <v>499</v>
      </c>
      <c r="B49" s="307"/>
      <c r="C49" s="307"/>
      <c r="D49" s="16"/>
    </row>
    <row r="50" spans="1:12" s="176" customFormat="1" ht="34.5" customHeight="1">
      <c r="A50" s="308" t="s">
        <v>500</v>
      </c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16"/>
    </row>
    <row r="54" spans="1:10" ht="19.5">
      <c r="A54" s="72"/>
      <c r="B54" s="72"/>
      <c r="C54" s="72"/>
      <c r="D54" s="67"/>
      <c r="E54" s="13"/>
      <c r="F54" s="68"/>
      <c r="G54" s="73"/>
      <c r="H54" s="70"/>
      <c r="I54" s="71"/>
      <c r="J54" s="81"/>
    </row>
    <row r="61" spans="1:10" ht="19.5">
      <c r="A61" s="74"/>
      <c r="B61" s="83"/>
      <c r="C61" s="83"/>
      <c r="D61" s="75"/>
      <c r="E61" s="76"/>
      <c r="F61" s="77"/>
      <c r="G61" s="84"/>
      <c r="H61" s="85"/>
      <c r="I61" s="85"/>
      <c r="J61" s="76"/>
    </row>
    <row r="63" ht="32.25" customHeight="1"/>
  </sheetData>
  <sheetProtection/>
  <mergeCells count="8">
    <mergeCell ref="H20:I20"/>
    <mergeCell ref="A49:C49"/>
    <mergeCell ref="A50:K50"/>
    <mergeCell ref="A2:K2"/>
    <mergeCell ref="H8:I8"/>
    <mergeCell ref="H3:I3"/>
    <mergeCell ref="A19:D19"/>
    <mergeCell ref="A7:C7"/>
  </mergeCells>
  <printOptions/>
  <pageMargins left="0.75" right="0.75" top="1" bottom="1" header="0.5" footer="0.5"/>
  <pageSetup fitToHeight="1" fitToWidth="1" horizontalDpi="600" verticalDpi="600" orientation="portrait" paperSize="9" scale="5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/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</dc:creator>
  <cp:keywords/>
  <dc:description/>
  <cp:lastModifiedBy>Richard</cp:lastModifiedBy>
  <cp:lastPrinted>2012-07-12T08:21:27Z</cp:lastPrinted>
  <dcterms:created xsi:type="dcterms:W3CDTF">2005-05-16T18:45:56Z</dcterms:created>
  <dcterms:modified xsi:type="dcterms:W3CDTF">2012-07-13T18:08:13Z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