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40" tabRatio="783" activeTab="1"/>
  </bookViews>
  <sheets>
    <sheet name="Padua" sheetId="1" r:id="rId1"/>
    <sheet name="Duesseldorf" sheetId="2" r:id="rId2"/>
    <sheet name="Rotterdam" sheetId="3" r:id="rId3"/>
    <sheet name="Lier" sheetId="4" r:id="rId4"/>
  </sheets>
  <definedNames/>
  <calcPr fullCalcOnLoad="1"/>
</workbook>
</file>

<file path=xl/comments1.xml><?xml version="1.0" encoding="utf-8"?>
<comments xmlns="http://schemas.openxmlformats.org/spreadsheetml/2006/main">
  <authors>
    <author>Richard Peeters</author>
  </authors>
  <commentList>
    <comment ref="E3" authorId="0">
      <text>
        <r>
          <rPr>
            <b/>
            <sz val="8"/>
            <color indexed="8"/>
            <rFont val="Tahoma"/>
            <family val="0"/>
          </rPr>
          <t>Richard Peeters:</t>
        </r>
        <r>
          <rPr>
            <sz val="8"/>
            <color indexed="8"/>
            <rFont val="Tahoma"/>
            <family val="0"/>
          </rPr>
          <t xml:space="preserve">
PR= persoonlijk record
1°M= 1 ste marathon
</t>
        </r>
      </text>
    </comment>
  </commentList>
</comments>
</file>

<file path=xl/comments2.xml><?xml version="1.0" encoding="utf-8"?>
<comments xmlns="http://schemas.openxmlformats.org/spreadsheetml/2006/main">
  <authors>
    <author>Richard Peeters</author>
  </authors>
  <commentList>
    <comment ref="E5" authorId="0">
      <text>
        <r>
          <rPr>
            <b/>
            <sz val="8"/>
            <color indexed="8"/>
            <rFont val="Tahoma"/>
            <family val="0"/>
          </rPr>
          <t>Richard Peeters:</t>
        </r>
        <r>
          <rPr>
            <sz val="8"/>
            <color indexed="8"/>
            <rFont val="Tahoma"/>
            <family val="0"/>
          </rPr>
          <t xml:space="preserve">
PR= persoonlijk record
1°M= 1 ste marathon
</t>
        </r>
      </text>
    </comment>
  </commentList>
</comments>
</file>

<file path=xl/comments3.xml><?xml version="1.0" encoding="utf-8"?>
<comments xmlns="http://schemas.openxmlformats.org/spreadsheetml/2006/main">
  <authors>
    <author>Richard Peeters</author>
  </authors>
  <commentList>
    <comment ref="E3" authorId="0">
      <text>
        <r>
          <rPr>
            <b/>
            <sz val="8"/>
            <color indexed="8"/>
            <rFont val="Tahoma"/>
            <family val="0"/>
          </rPr>
          <t>Richard Peeters:</t>
        </r>
        <r>
          <rPr>
            <sz val="8"/>
            <color indexed="8"/>
            <rFont val="Tahoma"/>
            <family val="0"/>
          </rPr>
          <t xml:space="preserve">
PR= persoonlijk record
1°M= 1 ste marathon
</t>
        </r>
      </text>
    </comment>
  </commentList>
</comments>
</file>

<file path=xl/comments4.xml><?xml version="1.0" encoding="utf-8"?>
<comments xmlns="http://schemas.openxmlformats.org/spreadsheetml/2006/main">
  <authors>
    <author>Richard Peeters</author>
  </authors>
  <commentList>
    <comment ref="E3" authorId="0">
      <text>
        <r>
          <rPr>
            <b/>
            <sz val="8"/>
            <color indexed="8"/>
            <rFont val="Tahoma"/>
            <family val="0"/>
          </rPr>
          <t>Richard Peeters:</t>
        </r>
        <r>
          <rPr>
            <sz val="8"/>
            <color indexed="8"/>
            <rFont val="Tahoma"/>
            <family val="0"/>
          </rPr>
          <t xml:space="preserve">
PR= persoonlijk record
1°M= 1 ste marathon
</t>
        </r>
      </text>
    </comment>
  </commentList>
</comments>
</file>

<file path=xl/sharedStrings.xml><?xml version="1.0" encoding="utf-8"?>
<sst xmlns="http://schemas.openxmlformats.org/spreadsheetml/2006/main" count="88" uniqueCount="56">
  <si>
    <t>PLTS</t>
  </si>
  <si>
    <t>Pl/Kat</t>
  </si>
  <si>
    <t>VOORNAAM</t>
  </si>
  <si>
    <t>NAAM</t>
  </si>
  <si>
    <t>P.R</t>
  </si>
  <si>
    <t>TIJD</t>
  </si>
  <si>
    <t>Min/Km</t>
  </si>
  <si>
    <t>Km/u</t>
  </si>
  <si>
    <t>1° helft</t>
  </si>
  <si>
    <t>2° helft</t>
  </si>
  <si>
    <r>
      <t xml:space="preserve">Neg Split </t>
    </r>
    <r>
      <rPr>
        <b/>
        <sz val="10"/>
        <color indexed="10"/>
        <rFont val="Arial"/>
        <family val="0"/>
      </rPr>
      <t>/ Pos. Split</t>
    </r>
  </si>
  <si>
    <t>PR tgo vorige keer</t>
  </si>
  <si>
    <t>Peter</t>
  </si>
  <si>
    <t>Benny</t>
  </si>
  <si>
    <t>Marathon van Lier  BK - PK - VK</t>
  </si>
  <si>
    <t>Voornaam</t>
  </si>
  <si>
    <t>Broeckx</t>
  </si>
  <si>
    <t>pr</t>
  </si>
  <si>
    <t>Bruto</t>
  </si>
  <si>
    <t>Marathon van Rotterdam 15/04/2012</t>
  </si>
  <si>
    <t>('7525 finishers)</t>
  </si>
  <si>
    <t>Van Genechten</t>
  </si>
  <si>
    <t>Francois</t>
  </si>
  <si>
    <t>Vanlommel</t>
  </si>
  <si>
    <t>Proficiat heren</t>
  </si>
  <si>
    <t>Benny werd hiermee Provinciaal Kampioen M35+ en 3de in het Belgisch en het Vlaams Kampioenschap</t>
  </si>
  <si>
    <t>François werd hiermee 2de in het Belgisch alsook Provinciaal  én Vlaams Kampioenschap M65+</t>
  </si>
  <si>
    <t>Koen</t>
  </si>
  <si>
    <t>HUYSMANS</t>
  </si>
  <si>
    <t>Rudy</t>
  </si>
  <si>
    <t>MELIS</t>
  </si>
  <si>
    <t>Dirk</t>
  </si>
  <si>
    <t>LUYTEN</t>
  </si>
  <si>
    <t>Jan</t>
  </si>
  <si>
    <t>SEGERS</t>
  </si>
  <si>
    <t>Zjeen</t>
  </si>
  <si>
    <t>VAN DONINCK</t>
  </si>
  <si>
    <t>Erik</t>
  </si>
  <si>
    <t>VANHOOF</t>
  </si>
  <si>
    <t>André</t>
  </si>
  <si>
    <t>THEUNCKENS</t>
  </si>
  <si>
    <t>Staf</t>
  </si>
  <si>
    <t>WIELOCKX</t>
  </si>
  <si>
    <t>Roger</t>
  </si>
  <si>
    <t>HEYLEN</t>
  </si>
  <si>
    <t>Geert</t>
  </si>
  <si>
    <t>PEETERS</t>
  </si>
  <si>
    <t>Lutgard</t>
  </si>
  <si>
    <t>VAN HEES</t>
  </si>
  <si>
    <t>NETTO</t>
  </si>
  <si>
    <t>('3009 finishers)</t>
  </si>
  <si>
    <t>Netto</t>
  </si>
  <si>
    <t>(460  finishers)</t>
  </si>
  <si>
    <t>Marathon Padua (It) 22/04/2012</t>
  </si>
  <si>
    <t>Nicole</t>
  </si>
  <si>
    <t>Curinckx</t>
  </si>
</sst>
</file>

<file path=xl/styles.xml><?xml version="1.0" encoding="utf-8"?>
<styleSheet xmlns="http://schemas.openxmlformats.org/spreadsheetml/2006/main">
  <numFmts count="4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  <numFmt numFmtId="192" formatCode="0.000"/>
    <numFmt numFmtId="193" formatCode="0.0"/>
    <numFmt numFmtId="194" formatCode="0.0000"/>
    <numFmt numFmtId="195" formatCode="[$-413]dddd\ d\ mmmm\ yyyy"/>
    <numFmt numFmtId="196" formatCode="[$-F800]dddd\,\ mmmm\ dd\,\ yyyy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Verdana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0"/>
    </font>
    <font>
      <sz val="10"/>
      <name val="Verdana"/>
      <family val="2"/>
    </font>
    <font>
      <sz val="11"/>
      <name val="Verdana"/>
      <family val="2"/>
    </font>
    <font>
      <b/>
      <sz val="12"/>
      <color indexed="12"/>
      <name val="Verdana"/>
      <family val="2"/>
    </font>
    <font>
      <sz val="9"/>
      <name val="Verdana"/>
      <family val="2"/>
    </font>
    <font>
      <b/>
      <sz val="12"/>
      <color indexed="57"/>
      <name val="Verdana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26"/>
      <name val="Arial"/>
      <family val="0"/>
    </font>
    <font>
      <b/>
      <sz val="10"/>
      <color indexed="12"/>
      <name val="Verdana"/>
      <family val="2"/>
    </font>
    <font>
      <b/>
      <sz val="12"/>
      <color indexed="10"/>
      <name val="Verdana"/>
      <family val="2"/>
    </font>
    <font>
      <b/>
      <sz val="12"/>
      <color indexed="52"/>
      <name val="Verdana"/>
      <family val="2"/>
    </font>
    <font>
      <b/>
      <u val="single"/>
      <vertAlign val="superscript"/>
      <sz val="18"/>
      <color indexed="12"/>
      <name val="Verdan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1" fontId="4" fillId="0" borderId="1" xfId="0" applyNumberFormat="1" applyFont="1" applyBorder="1" applyAlignment="1">
      <alignment horizontal="centerContinuous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21" fontId="3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 wrapText="1"/>
    </xf>
    <xf numFmtId="21" fontId="11" fillId="0" borderId="2" xfId="0" applyNumberFormat="1" applyFont="1" applyBorder="1" applyAlignment="1">
      <alignment horizontal="center" vertical="center"/>
    </xf>
    <xf numFmtId="47" fontId="3" fillId="0" borderId="2" xfId="0" applyNumberFormat="1" applyFont="1" applyBorder="1" applyAlignment="1">
      <alignment horizontal="center" vertical="center"/>
    </xf>
    <xf numFmtId="192" fontId="12" fillId="0" borderId="2" xfId="0" applyNumberFormat="1" applyFont="1" applyBorder="1" applyAlignment="1">
      <alignment horizontal="center" vertical="center"/>
    </xf>
    <xf numFmtId="21" fontId="13" fillId="0" borderId="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20" fontId="7" fillId="0" borderId="2" xfId="0" applyNumberFormat="1" applyFont="1" applyBorder="1" applyAlignment="1">
      <alignment horizontal="center" vertical="center"/>
    </xf>
    <xf numFmtId="20" fontId="8" fillId="0" borderId="2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192" fontId="4" fillId="0" borderId="2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21" fontId="17" fillId="0" borderId="2" xfId="0" applyNumberFormat="1" applyFont="1" applyBorder="1" applyAlignment="1">
      <alignment horizontal="center" vertical="center"/>
    </xf>
    <xf numFmtId="47" fontId="9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right" vertical="center"/>
    </xf>
    <xf numFmtId="192" fontId="4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1" fontId="11" fillId="0" borderId="0" xfId="0" applyNumberFormat="1" applyFont="1" applyBorder="1" applyAlignment="1">
      <alignment horizontal="center" vertical="center" wrapText="1"/>
    </xf>
    <xf numFmtId="21" fontId="11" fillId="0" borderId="0" xfId="0" applyNumberFormat="1" applyFont="1" applyBorder="1" applyAlignment="1">
      <alignment horizontal="center" vertical="center"/>
    </xf>
    <xf numFmtId="47" fontId="3" fillId="0" borderId="0" xfId="0" applyNumberFormat="1" applyFont="1" applyBorder="1" applyAlignment="1">
      <alignment horizontal="center" vertical="center"/>
    </xf>
    <xf numFmtId="192" fontId="12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1" fontId="17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right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18" fillId="0" borderId="2" xfId="0" applyNumberFormat="1" applyFont="1" applyFill="1" applyBorder="1" applyAlignment="1">
      <alignment horizontal="right" vertical="center"/>
    </xf>
    <xf numFmtId="194" fontId="4" fillId="0" borderId="2" xfId="0" applyNumberFormat="1" applyFont="1" applyBorder="1" applyAlignment="1">
      <alignment horizontal="centerContinuous" vertical="center"/>
    </xf>
    <xf numFmtId="21" fontId="9" fillId="0" borderId="2" xfId="0" applyNumberFormat="1" applyFont="1" applyBorder="1" applyAlignment="1">
      <alignment horizontal="center" vertical="center"/>
    </xf>
    <xf numFmtId="21" fontId="19" fillId="0" borderId="2" xfId="0" applyNumberFormat="1" applyFont="1" applyFill="1" applyBorder="1" applyAlignment="1">
      <alignment horizontal="right" vertical="center"/>
    </xf>
    <xf numFmtId="196" fontId="16" fillId="0" borderId="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1" fontId="2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FFFFFF"/>
      <rgbColor rgb="00D3D3D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3</xdr:col>
      <xdr:colOff>1133475</xdr:colOff>
      <xdr:row>2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3209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581025</xdr:colOff>
      <xdr:row>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0</xdr:row>
      <xdr:rowOff>1333500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9</xdr:col>
      <xdr:colOff>85725</xdr:colOff>
      <xdr:row>0</xdr:row>
      <xdr:rowOff>638175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0"/>
          <a:ext cx="473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85" zoomScaleNormal="85" workbookViewId="0" topLeftCell="A1">
      <selection activeCell="A1" sqref="A1:H1"/>
    </sheetView>
  </sheetViews>
  <sheetFormatPr defaultColWidth="9.140625" defaultRowHeight="12.75"/>
  <cols>
    <col min="2" max="2" width="12.8515625" style="0" bestFit="1" customWidth="1"/>
    <col min="4" max="4" width="18.7109375" style="0" bestFit="1" customWidth="1"/>
    <col min="5" max="5" width="5.00390625" style="0" customWidth="1"/>
    <col min="6" max="6" width="14.140625" style="0" customWidth="1"/>
    <col min="7" max="7" width="10.8515625" style="0" bestFit="1" customWidth="1"/>
  </cols>
  <sheetData>
    <row r="1" spans="1:8" ht="31.5" customHeight="1">
      <c r="A1" s="70"/>
      <c r="B1" s="70"/>
      <c r="C1" s="70"/>
      <c r="D1" s="70"/>
      <c r="E1" s="70"/>
      <c r="F1" s="70"/>
      <c r="G1" s="70"/>
      <c r="H1" s="70"/>
    </row>
    <row r="2" spans="1:8" ht="53.25" customHeight="1">
      <c r="A2" s="71" t="s">
        <v>53</v>
      </c>
      <c r="B2" s="71"/>
      <c r="C2" s="71"/>
      <c r="D2" s="71"/>
      <c r="E2" s="71"/>
      <c r="F2" s="71"/>
      <c r="G2" s="71"/>
      <c r="H2" s="71"/>
    </row>
    <row r="3" spans="1:10" s="2" customFormat="1" ht="18.75" customHeight="1">
      <c r="A3" s="39" t="s">
        <v>0</v>
      </c>
      <c r="B3" s="38" t="s">
        <v>1</v>
      </c>
      <c r="C3" s="3" t="s">
        <v>15</v>
      </c>
      <c r="D3" s="4" t="s">
        <v>3</v>
      </c>
      <c r="E3" s="4" t="s">
        <v>4</v>
      </c>
      <c r="F3" s="5" t="s">
        <v>5</v>
      </c>
      <c r="G3" s="5" t="s">
        <v>6</v>
      </c>
      <c r="H3" s="6" t="s">
        <v>7</v>
      </c>
      <c r="I3" s="11"/>
      <c r="J3" s="12"/>
    </row>
    <row r="4" spans="1:10" s="2" customFormat="1" ht="18.75" customHeight="1">
      <c r="A4" s="25"/>
      <c r="B4" s="26"/>
      <c r="C4" s="26"/>
      <c r="D4" s="27"/>
      <c r="E4" s="27"/>
      <c r="F4" s="28"/>
      <c r="G4" s="28"/>
      <c r="H4" s="13"/>
      <c r="I4" s="32"/>
      <c r="J4" s="34">
        <v>42.195</v>
      </c>
    </row>
    <row r="5" spans="1:10" s="2" customFormat="1" ht="18.75" customHeight="1">
      <c r="A5" s="25"/>
      <c r="B5" s="26"/>
      <c r="C5" s="26"/>
      <c r="D5" s="27"/>
      <c r="E5" s="27"/>
      <c r="F5" s="28"/>
      <c r="G5" s="28"/>
      <c r="H5" s="13"/>
      <c r="I5" s="32"/>
      <c r="J5" s="34"/>
    </row>
    <row r="6" spans="1:10" s="2" customFormat="1" ht="18.75" customHeight="1">
      <c r="A6" s="25"/>
      <c r="B6" s="26"/>
      <c r="C6" s="26"/>
      <c r="D6" s="27"/>
      <c r="E6" s="27"/>
      <c r="F6" s="28"/>
      <c r="G6" s="28"/>
      <c r="H6" s="13"/>
      <c r="I6" s="32"/>
      <c r="J6" s="34"/>
    </row>
    <row r="7" spans="1:10" s="2" customFormat="1" ht="18.75" customHeight="1">
      <c r="A7" s="25"/>
      <c r="B7" s="26"/>
      <c r="C7" s="26"/>
      <c r="D7" s="27"/>
      <c r="E7" s="27"/>
      <c r="F7" s="28"/>
      <c r="G7" s="28"/>
      <c r="H7" s="13"/>
      <c r="I7" s="32"/>
      <c r="J7" s="34"/>
    </row>
    <row r="8" spans="1:10" s="2" customFormat="1" ht="18.75" customHeight="1">
      <c r="A8" s="25"/>
      <c r="B8" s="26"/>
      <c r="C8" s="26"/>
      <c r="D8" s="27"/>
      <c r="E8" s="27"/>
      <c r="F8" s="28"/>
      <c r="G8" s="28"/>
      <c r="H8" s="13"/>
      <c r="I8" s="32"/>
      <c r="J8" s="34"/>
    </row>
    <row r="9" spans="1:10" s="16" customFormat="1" ht="21.75" customHeight="1">
      <c r="A9" s="17"/>
      <c r="B9" s="18"/>
      <c r="C9" s="19" t="s">
        <v>54</v>
      </c>
      <c r="D9" s="20" t="s">
        <v>55</v>
      </c>
      <c r="E9" s="20"/>
      <c r="F9" s="21">
        <v>0.17910879629629628</v>
      </c>
      <c r="G9" s="22">
        <f>F9/$J$4</f>
        <v>0.004244787209297222</v>
      </c>
      <c r="H9" s="23">
        <f>($J$4/F9)/24</f>
        <v>9.815961227786753</v>
      </c>
      <c r="I9" s="15"/>
      <c r="J9" s="33"/>
    </row>
    <row r="10" ht="12.75">
      <c r="A10" t="s">
        <v>20</v>
      </c>
    </row>
  </sheetData>
  <mergeCells count="2">
    <mergeCell ref="A2:H2"/>
    <mergeCell ref="A1:H1"/>
  </mergeCells>
  <printOptions/>
  <pageMargins left="0.75" right="0.75" top="1" bottom="1" header="0.5" footer="0.5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tabSelected="1" zoomScale="75" zoomScaleNormal="75" workbookViewId="0" topLeftCell="A1">
      <selection activeCell="F13" sqref="F13"/>
    </sheetView>
  </sheetViews>
  <sheetFormatPr defaultColWidth="9.140625" defaultRowHeight="12.75"/>
  <cols>
    <col min="2" max="2" width="12.8515625" style="0" bestFit="1" customWidth="1"/>
    <col min="4" max="4" width="20.8515625" style="0" bestFit="1" customWidth="1"/>
    <col min="5" max="5" width="5.00390625" style="0" customWidth="1"/>
    <col min="6" max="6" width="14.140625" style="0" customWidth="1"/>
    <col min="7" max="7" width="10.8515625" style="0" bestFit="1" customWidth="1"/>
    <col min="9" max="9" width="9.28125" style="0" bestFit="1" customWidth="1"/>
    <col min="10" max="10" width="9.421875" style="0" customWidth="1"/>
    <col min="11" max="11" width="10.28125" style="0" bestFit="1" customWidth="1"/>
    <col min="12" max="12" width="10.421875" style="0" bestFit="1" customWidth="1"/>
    <col min="13" max="13" width="10.28125" style="0" bestFit="1" customWidth="1"/>
    <col min="14" max="14" width="24.28125" style="0" bestFit="1" customWidth="1"/>
    <col min="15" max="15" width="2.57421875" style="0" customWidth="1"/>
  </cols>
  <sheetData>
    <row r="2" spans="1:16" ht="60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84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33">
      <c r="A4" s="68">
        <v>41028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s="2" customFormat="1" ht="18.75" customHeight="1">
      <c r="A5" s="39" t="s">
        <v>0</v>
      </c>
      <c r="B5" s="38" t="s">
        <v>1</v>
      </c>
      <c r="C5" s="3" t="s">
        <v>15</v>
      </c>
      <c r="D5" s="4" t="s">
        <v>3</v>
      </c>
      <c r="E5" s="4" t="s">
        <v>4</v>
      </c>
      <c r="F5" s="5" t="s">
        <v>49</v>
      </c>
      <c r="G5" s="5" t="s">
        <v>6</v>
      </c>
      <c r="H5" s="6" t="s">
        <v>7</v>
      </c>
      <c r="I5" s="7" t="s">
        <v>18</v>
      </c>
      <c r="J5" s="8" t="s">
        <v>8</v>
      </c>
      <c r="K5" s="8"/>
      <c r="L5" s="9" t="s">
        <v>9</v>
      </c>
      <c r="M5" s="9"/>
      <c r="N5" s="10" t="s">
        <v>10</v>
      </c>
      <c r="O5" s="11"/>
      <c r="P5" s="12" t="s">
        <v>11</v>
      </c>
    </row>
    <row r="6" spans="1:16" s="2" customFormat="1" ht="18.75" customHeight="1">
      <c r="A6" s="25"/>
      <c r="B6" s="26"/>
      <c r="C6" s="26"/>
      <c r="D6" s="27"/>
      <c r="E6" s="27"/>
      <c r="F6" s="28"/>
      <c r="G6" s="28"/>
      <c r="H6" s="13"/>
      <c r="I6" s="14"/>
      <c r="J6" s="29"/>
      <c r="K6" s="29"/>
      <c r="L6" s="30"/>
      <c r="M6" s="30"/>
      <c r="N6" s="31"/>
      <c r="O6" s="32"/>
      <c r="P6" s="34">
        <v>42.195</v>
      </c>
    </row>
    <row r="7" spans="1:16" s="2" customFormat="1" ht="18.75" customHeight="1">
      <c r="A7" s="25"/>
      <c r="B7" s="26"/>
      <c r="C7" s="26"/>
      <c r="D7" s="27"/>
      <c r="E7" s="27"/>
      <c r="F7" s="28"/>
      <c r="G7" s="28"/>
      <c r="H7" s="13"/>
      <c r="I7" s="14"/>
      <c r="J7" s="29"/>
      <c r="K7" s="29"/>
      <c r="L7" s="30"/>
      <c r="M7" s="30"/>
      <c r="N7" s="31"/>
      <c r="O7" s="32"/>
      <c r="P7" s="65">
        <v>21.0975</v>
      </c>
    </row>
    <row r="8" spans="1:16" s="16" customFormat="1" ht="21.75" customHeight="1">
      <c r="A8" s="17">
        <v>68</v>
      </c>
      <c r="B8" s="18">
        <v>9</v>
      </c>
      <c r="C8" s="19" t="s">
        <v>27</v>
      </c>
      <c r="D8" s="20" t="s">
        <v>28</v>
      </c>
      <c r="E8" s="20"/>
      <c r="F8" s="21">
        <v>0.12013888888888889</v>
      </c>
      <c r="G8" s="22">
        <f aca="true" t="shared" si="0" ref="G8:G18">F8/$P$6</f>
        <v>0.002847230451211966</v>
      </c>
      <c r="H8" s="23">
        <f aca="true" t="shared" si="1" ref="H8:H18">($P$6/F8)/24</f>
        <v>14.634104046242774</v>
      </c>
      <c r="I8" s="36">
        <v>0.12013888888888889</v>
      </c>
      <c r="J8" s="36">
        <v>0.05952546296296296</v>
      </c>
      <c r="K8" s="37">
        <f>J8/$P$7</f>
        <v>0.0028214462833493523</v>
      </c>
      <c r="L8" s="36">
        <f aca="true" t="shared" si="2" ref="L8:L18">I8-J8</f>
        <v>0.06061342592592593</v>
      </c>
      <c r="M8" s="66">
        <f>L8/$P$7</f>
        <v>0.002873014619074579</v>
      </c>
      <c r="N8" s="67">
        <f>L8-J8</f>
        <v>0.0010879629629629711</v>
      </c>
      <c r="O8" s="66"/>
      <c r="P8" s="33"/>
    </row>
    <row r="9" spans="1:16" s="16" customFormat="1" ht="21.75" customHeight="1">
      <c r="A9" s="17">
        <v>69</v>
      </c>
      <c r="B9" s="18">
        <v>12</v>
      </c>
      <c r="C9" s="19" t="s">
        <v>29</v>
      </c>
      <c r="D9" s="20" t="s">
        <v>30</v>
      </c>
      <c r="E9" s="20" t="s">
        <v>17</v>
      </c>
      <c r="F9" s="21">
        <v>0.12013888888888889</v>
      </c>
      <c r="G9" s="22">
        <f t="shared" si="0"/>
        <v>0.002847230451211966</v>
      </c>
      <c r="H9" s="23">
        <f t="shared" si="1"/>
        <v>14.634104046242774</v>
      </c>
      <c r="I9" s="36">
        <v>0.12013888888888889</v>
      </c>
      <c r="J9" s="36">
        <v>0.05952546296296296</v>
      </c>
      <c r="K9" s="37">
        <f aca="true" t="shared" si="3" ref="K9:K18">J9/$P$7</f>
        <v>0.0028214462833493523</v>
      </c>
      <c r="L9" s="36">
        <f t="shared" si="2"/>
        <v>0.06061342592592593</v>
      </c>
      <c r="M9" s="66">
        <f aca="true" t="shared" si="4" ref="M9:M18">L9/$P$7</f>
        <v>0.002873014619074579</v>
      </c>
      <c r="N9" s="67">
        <f>L9-J9</f>
        <v>0.0010879629629629711</v>
      </c>
      <c r="O9" s="66"/>
      <c r="P9" s="33"/>
    </row>
    <row r="10" spans="1:16" s="16" customFormat="1" ht="21.75" customHeight="1">
      <c r="A10" s="17">
        <v>412</v>
      </c>
      <c r="B10" s="18">
        <v>94</v>
      </c>
      <c r="C10" s="19" t="s">
        <v>31</v>
      </c>
      <c r="D10" s="20" t="s">
        <v>32</v>
      </c>
      <c r="E10" s="20"/>
      <c r="F10" s="21">
        <v>0.14167824074074073</v>
      </c>
      <c r="G10" s="22">
        <f t="shared" si="0"/>
        <v>0.0033577021149600837</v>
      </c>
      <c r="H10" s="23">
        <f t="shared" si="1"/>
        <v>12.409280287558206</v>
      </c>
      <c r="I10" s="36">
        <v>0.14167824074074073</v>
      </c>
      <c r="J10" s="36">
        <v>0.07177083333333334</v>
      </c>
      <c r="K10" s="37">
        <f t="shared" si="3"/>
        <v>0.0034018643599162623</v>
      </c>
      <c r="L10" s="36">
        <f t="shared" si="2"/>
        <v>0.06990740740740739</v>
      </c>
      <c r="M10" s="66">
        <f t="shared" si="4"/>
        <v>0.003313539870003905</v>
      </c>
      <c r="N10" s="24">
        <f>J10-L10</f>
        <v>0.001863425925925949</v>
      </c>
      <c r="O10" s="66"/>
      <c r="P10" s="33"/>
    </row>
    <row r="11" spans="1:16" s="16" customFormat="1" ht="21.75" customHeight="1">
      <c r="A11" s="17">
        <v>552</v>
      </c>
      <c r="B11" s="18">
        <v>21</v>
      </c>
      <c r="C11" s="19" t="s">
        <v>41</v>
      </c>
      <c r="D11" s="20" t="s">
        <v>42</v>
      </c>
      <c r="E11" s="20"/>
      <c r="F11" s="21">
        <v>0.14465277777777777</v>
      </c>
      <c r="G11" s="22">
        <f t="shared" si="0"/>
        <v>0.0034281971270951005</v>
      </c>
      <c r="H11" s="23">
        <f t="shared" si="1"/>
        <v>12.154104656745082</v>
      </c>
      <c r="I11" s="36">
        <v>0.14465277777777777</v>
      </c>
      <c r="J11" s="36">
        <v>0.07231481481481482</v>
      </c>
      <c r="K11" s="37">
        <f t="shared" si="3"/>
        <v>0.003427648527778875</v>
      </c>
      <c r="L11" s="36">
        <f t="shared" si="2"/>
        <v>0.07233796296296295</v>
      </c>
      <c r="M11" s="66">
        <f t="shared" si="4"/>
        <v>0.003428745726411326</v>
      </c>
      <c r="N11" s="67">
        <f>L11-J11</f>
        <v>2.3148148148133263E-05</v>
      </c>
      <c r="O11" s="66"/>
      <c r="P11" s="33"/>
    </row>
    <row r="12" spans="1:16" s="16" customFormat="1" ht="21.75" customHeight="1">
      <c r="A12" s="17">
        <v>721</v>
      </c>
      <c r="B12" s="18">
        <v>35</v>
      </c>
      <c r="C12" s="19" t="s">
        <v>39</v>
      </c>
      <c r="D12" s="20" t="s">
        <v>40</v>
      </c>
      <c r="E12" s="20"/>
      <c r="F12" s="21">
        <v>0.14944444444444446</v>
      </c>
      <c r="G12" s="22">
        <f t="shared" si="0"/>
        <v>0.0035417571855538444</v>
      </c>
      <c r="H12" s="23">
        <f t="shared" si="1"/>
        <v>11.764405204460965</v>
      </c>
      <c r="I12" s="36">
        <v>0.14944444444444446</v>
      </c>
      <c r="J12" s="36">
        <v>0.07241898148148147</v>
      </c>
      <c r="K12" s="37">
        <f t="shared" si="3"/>
        <v>0.0034325859216249067</v>
      </c>
      <c r="L12" s="36">
        <f t="shared" si="2"/>
        <v>0.07702546296296299</v>
      </c>
      <c r="M12" s="66">
        <f t="shared" si="4"/>
        <v>0.0036509284494827816</v>
      </c>
      <c r="N12" s="64">
        <f>L12-J12</f>
        <v>0.004606481481481517</v>
      </c>
      <c r="O12" s="15"/>
      <c r="P12" s="33"/>
    </row>
    <row r="13" spans="1:16" s="16" customFormat="1" ht="21.75" customHeight="1">
      <c r="A13" s="17">
        <v>845</v>
      </c>
      <c r="B13" s="18">
        <v>41</v>
      </c>
      <c r="C13" s="19" t="s">
        <v>35</v>
      </c>
      <c r="D13" s="20" t="s">
        <v>36</v>
      </c>
      <c r="E13" s="20" t="s">
        <v>17</v>
      </c>
      <c r="F13" s="21">
        <v>0.1532175925925926</v>
      </c>
      <c r="G13" s="22">
        <f t="shared" si="0"/>
        <v>0.0036311788740986516</v>
      </c>
      <c r="H13" s="23">
        <f t="shared" si="1"/>
        <v>11.474694062547213</v>
      </c>
      <c r="I13" s="36">
        <v>0.1532175925925926</v>
      </c>
      <c r="J13" s="36">
        <v>0.07575231481481481</v>
      </c>
      <c r="K13" s="37">
        <f t="shared" si="3"/>
        <v>0.003590582524697941</v>
      </c>
      <c r="L13" s="36">
        <f t="shared" si="2"/>
        <v>0.07746527777777779</v>
      </c>
      <c r="M13" s="66">
        <f t="shared" si="4"/>
        <v>0.0036717752234993618</v>
      </c>
      <c r="N13" s="64">
        <f>L13-J13</f>
        <v>0.0017129629629629717</v>
      </c>
      <c r="O13" s="15"/>
      <c r="P13" s="33"/>
    </row>
    <row r="14" spans="1:16" s="16" customFormat="1" ht="21.75" customHeight="1">
      <c r="A14" s="17">
        <v>846</v>
      </c>
      <c r="B14" s="18">
        <v>124</v>
      </c>
      <c r="C14" s="19" t="s">
        <v>33</v>
      </c>
      <c r="D14" s="20" t="s">
        <v>34</v>
      </c>
      <c r="E14" s="20" t="s">
        <v>17</v>
      </c>
      <c r="F14" s="21">
        <v>0.15322916666666667</v>
      </c>
      <c r="G14" s="22">
        <f t="shared" si="0"/>
        <v>0.0036314531737567644</v>
      </c>
      <c r="H14" s="23">
        <f t="shared" si="1"/>
        <v>11.473827328348063</v>
      </c>
      <c r="I14" s="36">
        <v>0.15322916666666667</v>
      </c>
      <c r="J14" s="36">
        <v>0.0757638888888889</v>
      </c>
      <c r="K14" s="37">
        <f t="shared" si="3"/>
        <v>0.0035911311240141674</v>
      </c>
      <c r="L14" s="36">
        <f t="shared" si="2"/>
        <v>0.07746527777777777</v>
      </c>
      <c r="M14" s="66">
        <f t="shared" si="4"/>
        <v>0.0036717752234993613</v>
      </c>
      <c r="N14" s="64">
        <f>L14-J14</f>
        <v>0.0017013888888888773</v>
      </c>
      <c r="O14" s="15"/>
      <c r="P14" s="33"/>
    </row>
    <row r="15" spans="1:16" s="16" customFormat="1" ht="21.75" customHeight="1">
      <c r="A15" s="17">
        <v>876</v>
      </c>
      <c r="B15" s="18">
        <v>132</v>
      </c>
      <c r="C15" s="19" t="s">
        <v>37</v>
      </c>
      <c r="D15" s="20" t="s">
        <v>38</v>
      </c>
      <c r="E15" s="20" t="s">
        <v>17</v>
      </c>
      <c r="F15" s="21">
        <v>0.15431712962962962</v>
      </c>
      <c r="G15" s="22">
        <f t="shared" si="0"/>
        <v>0.003657237341619377</v>
      </c>
      <c r="H15" s="23">
        <f t="shared" si="1"/>
        <v>11.392934823370586</v>
      </c>
      <c r="I15" s="36">
        <v>0.15431712962962962</v>
      </c>
      <c r="J15" s="36">
        <v>0.07850694444444445</v>
      </c>
      <c r="K15" s="37">
        <f t="shared" si="3"/>
        <v>0.003721149161959685</v>
      </c>
      <c r="L15" s="36">
        <f t="shared" si="2"/>
        <v>0.07581018518518517</v>
      </c>
      <c r="M15" s="66">
        <f t="shared" si="4"/>
        <v>0.00359332552127907</v>
      </c>
      <c r="N15" s="24">
        <f>J15-L15</f>
        <v>0.0026967592592592737</v>
      </c>
      <c r="O15" s="66"/>
      <c r="P15" s="33"/>
    </row>
    <row r="16" spans="1:16" s="16" customFormat="1" ht="21.75" customHeight="1">
      <c r="A16" s="17">
        <v>1394</v>
      </c>
      <c r="B16" s="18">
        <v>15</v>
      </c>
      <c r="C16" s="19" t="s">
        <v>43</v>
      </c>
      <c r="D16" s="20" t="s">
        <v>44</v>
      </c>
      <c r="E16" s="20"/>
      <c r="F16" s="21">
        <v>0.1646412037037037</v>
      </c>
      <c r="G16" s="22">
        <f t="shared" si="0"/>
        <v>0.0039019126366560894</v>
      </c>
      <c r="H16" s="23">
        <f t="shared" si="1"/>
        <v>10.678523725834799</v>
      </c>
      <c r="I16" s="36">
        <v>0.1646412037037037</v>
      </c>
      <c r="J16" s="36">
        <v>0.08020833333333334</v>
      </c>
      <c r="K16" s="37">
        <f t="shared" si="3"/>
        <v>0.003801793261444879</v>
      </c>
      <c r="L16" s="36">
        <f t="shared" si="2"/>
        <v>0.08443287037037035</v>
      </c>
      <c r="M16" s="66">
        <f t="shared" si="4"/>
        <v>0.0040020320118673</v>
      </c>
      <c r="N16" s="64">
        <f>L16-J16</f>
        <v>0.004224537037037013</v>
      </c>
      <c r="O16" s="15"/>
      <c r="P16" s="33"/>
    </row>
    <row r="17" spans="1:16" s="16" customFormat="1" ht="21.75" customHeight="1">
      <c r="A17" s="17">
        <v>1395</v>
      </c>
      <c r="B17" s="18">
        <v>333</v>
      </c>
      <c r="C17" s="19" t="s">
        <v>45</v>
      </c>
      <c r="D17" s="20" t="s">
        <v>46</v>
      </c>
      <c r="E17" s="20"/>
      <c r="F17" s="21">
        <v>0.1646412037037037</v>
      </c>
      <c r="G17" s="22">
        <f t="shared" si="0"/>
        <v>0.0039019126366560894</v>
      </c>
      <c r="H17" s="23">
        <f t="shared" si="1"/>
        <v>10.678523725834799</v>
      </c>
      <c r="I17" s="36">
        <v>0.1646412037037037</v>
      </c>
      <c r="J17" s="36">
        <v>0.08020833333333334</v>
      </c>
      <c r="K17" s="37">
        <f t="shared" si="3"/>
        <v>0.003801793261444879</v>
      </c>
      <c r="L17" s="36">
        <f t="shared" si="2"/>
        <v>0.08443287037037035</v>
      </c>
      <c r="M17" s="66">
        <f t="shared" si="4"/>
        <v>0.0040020320118673</v>
      </c>
      <c r="N17" s="64">
        <f>L17-J17</f>
        <v>0.004224537037037013</v>
      </c>
      <c r="O17" s="15"/>
      <c r="P17" s="33"/>
    </row>
    <row r="18" spans="1:16" s="16" customFormat="1" ht="21.75" customHeight="1">
      <c r="A18" s="17">
        <v>2359</v>
      </c>
      <c r="B18" s="18">
        <v>11</v>
      </c>
      <c r="C18" s="19" t="s">
        <v>47</v>
      </c>
      <c r="D18" s="20" t="s">
        <v>48</v>
      </c>
      <c r="E18" s="20"/>
      <c r="F18" s="21">
        <v>0.18423611111111113</v>
      </c>
      <c r="G18" s="22">
        <f t="shared" si="0"/>
        <v>0.00436630195784124</v>
      </c>
      <c r="H18" s="23">
        <f t="shared" si="1"/>
        <v>9.542781756502071</v>
      </c>
      <c r="I18" s="36">
        <v>0.18423611111111113</v>
      </c>
      <c r="J18" s="36">
        <v>0.09287037037037037</v>
      </c>
      <c r="K18" s="37">
        <f t="shared" si="3"/>
        <v>0.004401960913395917</v>
      </c>
      <c r="L18" s="36">
        <f t="shared" si="2"/>
        <v>0.09136574074074076</v>
      </c>
      <c r="M18" s="66">
        <f t="shared" si="4"/>
        <v>0.004330643002286563</v>
      </c>
      <c r="N18" s="24">
        <f>J18-L18</f>
        <v>0.0015046296296296058</v>
      </c>
      <c r="O18" s="66"/>
      <c r="P18" s="33"/>
    </row>
    <row r="19" ht="12.75">
      <c r="A19" t="s">
        <v>50</v>
      </c>
    </row>
  </sheetData>
  <mergeCells count="3">
    <mergeCell ref="A4:P4"/>
    <mergeCell ref="A3:P3"/>
    <mergeCell ref="A2:P2"/>
  </mergeCells>
  <printOptions/>
  <pageMargins left="0.75" right="0.75" top="1" bottom="1" header="0.5" footer="0.5"/>
  <pageSetup fitToHeight="1" fitToWidth="1" horizontalDpi="600" verticalDpi="600" orientation="landscape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zoomScale="85" zoomScaleNormal="85" workbookViewId="0" topLeftCell="A1">
      <selection activeCell="I4" sqref="I4"/>
    </sheetView>
  </sheetViews>
  <sheetFormatPr defaultColWidth="9.140625" defaultRowHeight="12.75"/>
  <cols>
    <col min="2" max="2" width="12.8515625" style="0" bestFit="1" customWidth="1"/>
    <col min="4" max="4" width="18.7109375" style="0" bestFit="1" customWidth="1"/>
    <col min="5" max="5" width="5.00390625" style="0" customWidth="1"/>
    <col min="6" max="6" width="14.140625" style="0" customWidth="1"/>
    <col min="7" max="7" width="10.8515625" style="0" bestFit="1" customWidth="1"/>
    <col min="9" max="9" width="9.28125" style="0" bestFit="1" customWidth="1"/>
    <col min="10" max="10" width="9.421875" style="0" customWidth="1"/>
    <col min="11" max="11" width="10.140625" style="0" bestFit="1" customWidth="1"/>
    <col min="12" max="12" width="10.421875" style="0" bestFit="1" customWidth="1"/>
    <col min="13" max="13" width="10.140625" style="0" bestFit="1" customWidth="1"/>
    <col min="14" max="14" width="20.00390625" style="0" bestFit="1" customWidth="1"/>
  </cols>
  <sheetData>
    <row r="1" spans="1:14" ht="31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53.25" customHeight="1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s="2" customFormat="1" ht="18.75" customHeight="1">
      <c r="A3" s="39" t="s">
        <v>0</v>
      </c>
      <c r="B3" s="38" t="s">
        <v>1</v>
      </c>
      <c r="C3" s="3" t="s">
        <v>15</v>
      </c>
      <c r="D3" s="4" t="s">
        <v>3</v>
      </c>
      <c r="E3" s="4" t="s">
        <v>4</v>
      </c>
      <c r="F3" s="5" t="s">
        <v>5</v>
      </c>
      <c r="G3" s="5" t="s">
        <v>6</v>
      </c>
      <c r="H3" s="6" t="s">
        <v>7</v>
      </c>
      <c r="I3" s="7" t="s">
        <v>51</v>
      </c>
      <c r="J3" s="8" t="s">
        <v>8</v>
      </c>
      <c r="K3" s="8"/>
      <c r="L3" s="9" t="s">
        <v>9</v>
      </c>
      <c r="M3" s="9"/>
      <c r="N3" s="10" t="s">
        <v>10</v>
      </c>
      <c r="O3" s="11"/>
      <c r="P3" s="12" t="s">
        <v>11</v>
      </c>
    </row>
    <row r="4" spans="1:16" s="2" customFormat="1" ht="18.75" customHeight="1">
      <c r="A4" s="25"/>
      <c r="B4" s="26"/>
      <c r="C4" s="26"/>
      <c r="D4" s="27"/>
      <c r="E4" s="27"/>
      <c r="F4" s="28"/>
      <c r="G4" s="28"/>
      <c r="H4" s="13"/>
      <c r="I4" s="14"/>
      <c r="J4" s="29"/>
      <c r="K4" s="29"/>
      <c r="L4" s="30"/>
      <c r="M4" s="30"/>
      <c r="N4" s="31"/>
      <c r="O4" s="32"/>
      <c r="P4" s="34">
        <v>42.195</v>
      </c>
    </row>
    <row r="5" spans="1:16" s="16" customFormat="1" ht="21.75" customHeight="1">
      <c r="A5" s="17">
        <v>3795</v>
      </c>
      <c r="B5" s="18">
        <v>560</v>
      </c>
      <c r="C5" s="19" t="s">
        <v>12</v>
      </c>
      <c r="D5" s="20" t="s">
        <v>16</v>
      </c>
      <c r="E5" s="20" t="s">
        <v>17</v>
      </c>
      <c r="F5" s="21">
        <v>0.15388888888888888</v>
      </c>
      <c r="G5" s="22">
        <f>F5/$P$4</f>
        <v>0.0036470882542691996</v>
      </c>
      <c r="H5" s="23">
        <f>($P$4/F5)/24</f>
        <v>11.424638989169674</v>
      </c>
      <c r="I5" s="36">
        <v>0.15388888888888888</v>
      </c>
      <c r="J5" s="36">
        <v>0.07788194444444445</v>
      </c>
      <c r="K5" s="37">
        <f>J5/(P4/2)</f>
        <v>0.003691524798883491</v>
      </c>
      <c r="L5" s="36">
        <f>I5-J5</f>
        <v>0.07600694444444443</v>
      </c>
      <c r="M5" s="37">
        <f>L5/(P4/2)</f>
        <v>0.0036026517096549083</v>
      </c>
      <c r="N5" s="24">
        <f>J5-L5</f>
        <v>0.0018750000000000155</v>
      </c>
      <c r="O5" s="15"/>
      <c r="P5" s="33"/>
    </row>
    <row r="6" ht="12.75">
      <c r="A6" t="s">
        <v>20</v>
      </c>
    </row>
  </sheetData>
  <mergeCells count="2">
    <mergeCell ref="A2:N2"/>
    <mergeCell ref="A1:N1"/>
  </mergeCells>
  <printOptions/>
  <pageMargins left="0.75" right="0.75" top="1" bottom="1" header="0.5" footer="0.5"/>
  <pageSetup fitToHeight="1" fitToWidth="1" horizontalDpi="600" verticalDpi="600" orientation="landscape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="85" zoomScaleNormal="85" workbookViewId="0" topLeftCell="A1">
      <selection activeCell="F8" sqref="F8"/>
    </sheetView>
  </sheetViews>
  <sheetFormatPr defaultColWidth="9.140625" defaultRowHeight="12.75"/>
  <cols>
    <col min="1" max="1" width="9.28125" style="0" customWidth="1"/>
    <col min="3" max="3" width="12.00390625" style="0" bestFit="1" customWidth="1"/>
    <col min="4" max="4" width="21.421875" style="0" customWidth="1"/>
    <col min="5" max="5" width="5.00390625" style="0" customWidth="1"/>
    <col min="6" max="6" width="14.140625" style="0" customWidth="1"/>
    <col min="7" max="7" width="10.8515625" style="0" bestFit="1" customWidth="1"/>
    <col min="10" max="10" width="3.421875" style="0" customWidth="1"/>
    <col min="11" max="15" width="9.140625" style="0" hidden="1" customWidth="1"/>
  </cols>
  <sheetData>
    <row r="1" spans="1:15" s="63" customFormat="1" ht="135.75" customHeight="1">
      <c r="A1" s="62"/>
      <c r="B1" s="62"/>
      <c r="C1" s="62"/>
      <c r="D1" s="62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1" ht="33.75" thickBot="1">
      <c r="A2" s="75" t="s">
        <v>14</v>
      </c>
      <c r="B2" s="76"/>
      <c r="C2" s="76"/>
      <c r="D2" s="76"/>
      <c r="E2" s="76"/>
      <c r="F2" s="76"/>
      <c r="G2" s="76"/>
      <c r="H2" s="76"/>
      <c r="I2" s="77"/>
      <c r="K2" s="1"/>
    </row>
    <row r="3" spans="1:10" s="2" customFormat="1" ht="18.75" customHeight="1" thickBot="1">
      <c r="A3" s="56" t="s">
        <v>0</v>
      </c>
      <c r="B3" s="57" t="s">
        <v>1</v>
      </c>
      <c r="C3" s="58" t="s">
        <v>2</v>
      </c>
      <c r="D3" s="59" t="s">
        <v>3</v>
      </c>
      <c r="E3" s="59" t="s">
        <v>4</v>
      </c>
      <c r="F3" s="60" t="s">
        <v>5</v>
      </c>
      <c r="G3" s="60" t="s">
        <v>6</v>
      </c>
      <c r="H3" s="61" t="s">
        <v>7</v>
      </c>
      <c r="I3" s="61">
        <v>42.195</v>
      </c>
      <c r="J3" s="44"/>
    </row>
    <row r="4" spans="1:11" s="46" customFormat="1" ht="18.75" customHeight="1">
      <c r="A4" s="40"/>
      <c r="B4" s="40"/>
      <c r="C4" s="40"/>
      <c r="D4" s="41"/>
      <c r="E4" s="41"/>
      <c r="F4" s="42"/>
      <c r="G4" s="42"/>
      <c r="H4" s="43"/>
      <c r="I4" s="53"/>
      <c r="J4" s="51"/>
      <c r="K4" s="52"/>
    </row>
    <row r="5" spans="1:11" s="16" customFormat="1" ht="21.75" customHeight="1">
      <c r="A5" s="35">
        <v>36</v>
      </c>
      <c r="B5" s="54">
        <v>1</v>
      </c>
      <c r="C5" s="55" t="s">
        <v>13</v>
      </c>
      <c r="D5" s="47" t="s">
        <v>21</v>
      </c>
      <c r="E5" s="47" t="s">
        <v>17</v>
      </c>
      <c r="F5" s="48">
        <v>0.12355324074074074</v>
      </c>
      <c r="G5" s="49">
        <f>F5/$I$3</f>
        <v>0.002928148850355273</v>
      </c>
      <c r="H5" s="50">
        <f>($I$3/F5)/24</f>
        <v>14.229695550351288</v>
      </c>
      <c r="I5" s="41"/>
      <c r="J5" s="44"/>
      <c r="K5" s="45"/>
    </row>
    <row r="6" spans="1:11" s="46" customFormat="1" ht="18.75" customHeight="1">
      <c r="A6" s="78" t="s">
        <v>25</v>
      </c>
      <c r="B6" s="78"/>
      <c r="C6" s="78"/>
      <c r="D6" s="78"/>
      <c r="E6" s="78"/>
      <c r="F6" s="78"/>
      <c r="G6" s="78"/>
      <c r="H6" s="78"/>
      <c r="I6" s="78"/>
      <c r="J6" s="44"/>
      <c r="K6" s="45"/>
    </row>
    <row r="7" spans="1:11" s="46" customFormat="1" ht="18.75" customHeight="1">
      <c r="A7" s="41"/>
      <c r="B7" s="41"/>
      <c r="C7" s="41"/>
      <c r="D7" s="41"/>
      <c r="E7" s="41"/>
      <c r="F7" s="41"/>
      <c r="G7" s="41"/>
      <c r="H7" s="41"/>
      <c r="I7" s="41"/>
      <c r="J7" s="44"/>
      <c r="K7" s="45"/>
    </row>
    <row r="8" spans="1:11" s="16" customFormat="1" ht="21.75" customHeight="1">
      <c r="A8" s="35">
        <v>382</v>
      </c>
      <c r="B8" s="54">
        <v>1</v>
      </c>
      <c r="C8" s="55" t="s">
        <v>22</v>
      </c>
      <c r="D8" s="47" t="s">
        <v>23</v>
      </c>
      <c r="E8" s="47"/>
      <c r="F8" s="48">
        <v>0.17413194444444444</v>
      </c>
      <c r="G8" s="49">
        <f>F8/$I$3</f>
        <v>0.0041268383563086725</v>
      </c>
      <c r="H8" s="50">
        <f>($I$3/F8)/24</f>
        <v>10.096510468594218</v>
      </c>
      <c r="I8"/>
      <c r="J8"/>
      <c r="K8"/>
    </row>
    <row r="9" spans="1:9" ht="18" customHeight="1">
      <c r="A9" s="78" t="s">
        <v>26</v>
      </c>
      <c r="B9" s="78"/>
      <c r="C9" s="78"/>
      <c r="D9" s="78"/>
      <c r="E9" s="78"/>
      <c r="F9" s="78"/>
      <c r="G9" s="78"/>
      <c r="H9" s="78"/>
      <c r="I9" s="78"/>
    </row>
    <row r="10" spans="1:8" s="46" customFormat="1" ht="18.75" customHeight="1">
      <c r="A10" s="72" t="s">
        <v>52</v>
      </c>
      <c r="B10" s="72"/>
      <c r="C10" s="72"/>
      <c r="D10" s="41"/>
      <c r="E10" s="41"/>
      <c r="F10" s="42"/>
      <c r="G10" s="42"/>
      <c r="H10" s="43"/>
    </row>
    <row r="11" spans="1:9" ht="21" customHeight="1">
      <c r="A11" s="73" t="s">
        <v>24</v>
      </c>
      <c r="B11" s="73"/>
      <c r="C11" s="73"/>
      <c r="D11" s="73"/>
      <c r="E11" s="73"/>
      <c r="F11" s="73"/>
      <c r="G11" s="73"/>
      <c r="H11" s="73"/>
      <c r="I11" s="73"/>
    </row>
  </sheetData>
  <mergeCells count="6">
    <mergeCell ref="A10:C10"/>
    <mergeCell ref="A11:I11"/>
    <mergeCell ref="E1:O1"/>
    <mergeCell ref="A2:I2"/>
    <mergeCell ref="A6:I6"/>
    <mergeCell ref="A9:I9"/>
  </mergeCells>
  <printOptions gridLines="1"/>
  <pageMargins left="0.75" right="0.75" top="1" bottom="1" header="0.5" footer="0.5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¨Peeters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 Peeters</cp:lastModifiedBy>
  <cp:lastPrinted>2012-05-01T08:14:36Z</cp:lastPrinted>
  <dcterms:created xsi:type="dcterms:W3CDTF">2003-09-30T13:21:41Z</dcterms:created>
  <dcterms:modified xsi:type="dcterms:W3CDTF">2012-05-15T14:51:19Z</dcterms:modified>
  <cp:category/>
  <cp:version/>
  <cp:contentType/>
  <cp:contentStatus/>
</cp:coreProperties>
</file>