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040" tabRatio="781" activeTab="0"/>
  </bookViews>
  <sheets>
    <sheet name="Zilvermeer5km" sheetId="1" r:id="rId1"/>
    <sheet name="Zilvermeer10Km" sheetId="2" r:id="rId2"/>
    <sheet name="Westerlo" sheetId="3" r:id="rId3"/>
    <sheet name="Olen" sheetId="4" r:id="rId4"/>
    <sheet name="Hasselt" sheetId="5" r:id="rId5"/>
    <sheet name=" Nieuwpoort" sheetId="6" r:id="rId6"/>
    <sheet name="Centrumloop" sheetId="7" r:id="rId7"/>
    <sheet name="GielsBos" sheetId="8" r:id="rId8"/>
    <sheet name="Gerhagen" sheetId="9" r:id="rId9"/>
    <sheet name="DwDrKasterlee" sheetId="10" r:id="rId10"/>
    <sheet name="theClassic" sheetId="11" r:id="rId11"/>
    <sheet name="DwDrGeel" sheetId="12" r:id="rId12"/>
    <sheet name="5KmDessel" sheetId="13" r:id="rId13"/>
    <sheet name="10KmDessel" sheetId="14" r:id="rId14"/>
    <sheet name="Tongerlo" sheetId="15" r:id="rId15"/>
    <sheet name="Meerhout" sheetId="16" r:id="rId16"/>
    <sheet name="GalbergenJog" sheetId="17" r:id="rId17"/>
    <sheet name="Holven" sheetId="18" r:id="rId18"/>
    <sheet name="Hyacinten" sheetId="19" r:id="rId19"/>
    <sheet name="Reusel" sheetId="20" r:id="rId20"/>
    <sheet name="Flitsrun" sheetId="21" r:id="rId21"/>
    <sheet name="Rozenberg" sheetId="22" r:id="rId22"/>
    <sheet name="Drunen" sheetId="23" r:id="rId23"/>
    <sheet name="Kiewit" sheetId="24" r:id="rId24"/>
    <sheet name="Galberg" sheetId="25" r:id="rId25"/>
    <sheet name="Nuclea" sheetId="26" r:id="rId26"/>
  </sheets>
  <definedNames>
    <definedName name="_xlnm.Print_Area" localSheetId="5">' Nieuwpoort'!$A$1:$K$35</definedName>
    <definedName name="_xlnm.Print_Area" localSheetId="6">'Centrumloop'!$A$1:$K$96</definedName>
    <definedName name="_xlnm.Print_Area" localSheetId="11">'DwDrGeel'!$A$1:$L$54</definedName>
    <definedName name="_xlnm.Print_Area" localSheetId="9">'DwDrKasterlee'!$A$1:$L$46</definedName>
    <definedName name="_xlnm.Print_Area" localSheetId="20">'Flitsrun'!$A$1:$J$80</definedName>
    <definedName name="_xlnm.Print_Area" localSheetId="24">'Galberg'!$A$1:$H$65</definedName>
    <definedName name="_xlnm.Print_Area" localSheetId="16">'GalbergenJog'!$A$1:$J$75</definedName>
    <definedName name="_xlnm.Print_Area" localSheetId="4">'Hasselt'!$A$1:$M$56</definedName>
    <definedName name="_xlnm.Print_Area" localSheetId="17">'Holven'!$A$1:$J$59</definedName>
    <definedName name="_xlnm.Print_Area" localSheetId="18">'Hyacinten'!$A$1:$H$22</definedName>
    <definedName name="_xlnm.Print_Area" localSheetId="23">'Kiewit'!$A$1:$J$80</definedName>
    <definedName name="_xlnm.Print_Area" localSheetId="15">'Meerhout'!$A$1:$J$34</definedName>
    <definedName name="_xlnm.Print_Area" localSheetId="25">'Nuclea'!$A$1:$J$40</definedName>
    <definedName name="_xlnm.Print_Area" localSheetId="3">'Olen'!$A$1:$J$41</definedName>
    <definedName name="_xlnm.Print_Area" localSheetId="19">'Reusel'!$A$1:$H$21</definedName>
    <definedName name="_xlnm.Print_Area" localSheetId="21">'Rozenberg'!$A$1:$J$40</definedName>
    <definedName name="_xlnm.Print_Area" localSheetId="14">'Tongerlo'!$A$1:$I$37</definedName>
    <definedName name="_xlnm.Print_Area" localSheetId="2">'Westerlo'!$A$1:$N$43</definedName>
    <definedName name="_xlnm.Print_Titles" localSheetId="5">' Nieuwpoort'!$1:$4</definedName>
    <definedName name="_xlnm.Print_Titles" localSheetId="6">'Centrumloop'!$1:$4</definedName>
    <definedName name="_xlnm.Print_Titles" localSheetId="20">'Flitsrun'!$1:$4</definedName>
    <definedName name="_xlnm.Print_Titles" localSheetId="24">'Galberg'!$1:$2</definedName>
    <definedName name="_xlnm.Print_Titles" localSheetId="16">'GalbergenJog'!$1:$3</definedName>
    <definedName name="_xlnm.Print_Titles" localSheetId="4">'Hasselt'!$1:$4</definedName>
    <definedName name="_xlnm.Print_Titles" localSheetId="18">'Hyacinten'!$1:$4</definedName>
    <definedName name="_xlnm.Print_Titles" localSheetId="23">'Kiewit'!$1:$4</definedName>
    <definedName name="_xlnm.Print_Titles" localSheetId="15">'Meerhout'!$1:$3</definedName>
    <definedName name="_xlnm.Print_Titles" localSheetId="3">'Olen'!$1:$4</definedName>
    <definedName name="_xlnm.Print_Titles" localSheetId="19">'Reusel'!$1:$4</definedName>
    <definedName name="_xlnm.Print_Titles" localSheetId="21">'Rozenberg'!$1:$3</definedName>
    <definedName name="_xlnm.Print_Titles" localSheetId="2">'Westerlo'!$1:$3</definedName>
    <definedName name="_xlnm.Print_Titles" localSheetId="1">'Zilvermeer10Km'!$1:$1</definedName>
  </definedNames>
  <calcPr fullCalcOnLoad="1"/>
</workbook>
</file>

<file path=xl/comments12.xml><?xml version="1.0" encoding="utf-8"?>
<comments xmlns="http://schemas.openxmlformats.org/spreadsheetml/2006/main">
  <authors>
    <author>BPPassPort User</author>
  </authors>
  <commentList>
    <comment ref="L32" authorId="0">
      <text>
        <r>
          <rPr>
            <b/>
            <sz val="8"/>
            <rFont val="Tahoma"/>
            <family val="0"/>
          </rPr>
          <t>BPPassPort User:</t>
        </r>
        <r>
          <rPr>
            <sz val="8"/>
            <rFont val="Tahoma"/>
            <family val="0"/>
          </rPr>
          <t xml:space="preserve">
EERSTE DAME OP TWEE BENEN !</t>
        </r>
      </text>
    </comment>
  </commentList>
</comments>
</file>

<file path=xl/sharedStrings.xml><?xml version="1.0" encoding="utf-8"?>
<sst xmlns="http://schemas.openxmlformats.org/spreadsheetml/2006/main" count="4811" uniqueCount="1596">
  <si>
    <t>AFSTAND:</t>
  </si>
  <si>
    <t>km</t>
  </si>
  <si>
    <t>PLTS</t>
  </si>
  <si>
    <t>#</t>
  </si>
  <si>
    <t>VOORNAAM</t>
  </si>
  <si>
    <t>NAAM</t>
  </si>
  <si>
    <t>TIJD</t>
  </si>
  <si>
    <t>Km/u</t>
  </si>
  <si>
    <t>Min/Km</t>
  </si>
  <si>
    <t>Jan</t>
  </si>
  <si>
    <t>Peter</t>
  </si>
  <si>
    <t>Dirk</t>
  </si>
  <si>
    <t>Jo</t>
  </si>
  <si>
    <t>Marc</t>
  </si>
  <si>
    <t>Bert</t>
  </si>
  <si>
    <t>Nadine</t>
  </si>
  <si>
    <t>Kris</t>
  </si>
  <si>
    <t>Ange</t>
  </si>
  <si>
    <t>Koen</t>
  </si>
  <si>
    <t>Carlo</t>
  </si>
  <si>
    <t>Luc</t>
  </si>
  <si>
    <t>Stefan</t>
  </si>
  <si>
    <t>Thomas</t>
  </si>
  <si>
    <t>François</t>
  </si>
  <si>
    <t>Benny</t>
  </si>
  <si>
    <t>Rudy</t>
  </si>
  <si>
    <t>Myriam</t>
  </si>
  <si>
    <t>Kobe</t>
  </si>
  <si>
    <t>Erik</t>
  </si>
  <si>
    <t>May</t>
  </si>
  <si>
    <t>Gunther</t>
  </si>
  <si>
    <t>Patrick</t>
  </si>
  <si>
    <t>Willy</t>
  </si>
  <si>
    <t>Roger</t>
  </si>
  <si>
    <t>Gerda</t>
  </si>
  <si>
    <t>Rita</t>
  </si>
  <si>
    <t>Bart</t>
  </si>
  <si>
    <t>An</t>
  </si>
  <si>
    <t>Johan</t>
  </si>
  <si>
    <t>Stefaan</t>
  </si>
  <si>
    <t>Gaby</t>
  </si>
  <si>
    <t>Frank</t>
  </si>
  <si>
    <t>Griet</t>
  </si>
  <si>
    <t>Voornaam</t>
  </si>
  <si>
    <t>Naam</t>
  </si>
  <si>
    <t>Swa</t>
  </si>
  <si>
    <t>Jean</t>
  </si>
  <si>
    <t>Wuyts</t>
  </si>
  <si>
    <t>Jef</t>
  </si>
  <si>
    <t>Vanhoof</t>
  </si>
  <si>
    <t>Peeters</t>
  </si>
  <si>
    <t>Verdonck</t>
  </si>
  <si>
    <t>Melis</t>
  </si>
  <si>
    <t>Huysmans</t>
  </si>
  <si>
    <t>Smeyers</t>
  </si>
  <si>
    <t>Cools</t>
  </si>
  <si>
    <t>Segers</t>
  </si>
  <si>
    <t>Rit</t>
  </si>
  <si>
    <t>Pl</t>
  </si>
  <si>
    <t>Bogaerts</t>
  </si>
  <si>
    <t>Maria</t>
  </si>
  <si>
    <t>Vervoort</t>
  </si>
  <si>
    <t>Boons</t>
  </si>
  <si>
    <t>Geuens</t>
  </si>
  <si>
    <t>Heylen</t>
  </si>
  <si>
    <t>Jansen</t>
  </si>
  <si>
    <t>David</t>
  </si>
  <si>
    <t>Leo</t>
  </si>
  <si>
    <t>Michael</t>
  </si>
  <si>
    <t>Ruddy</t>
  </si>
  <si>
    <t>Cuppens</t>
  </si>
  <si>
    <t>Janssens</t>
  </si>
  <si>
    <t>Ludo</t>
  </si>
  <si>
    <t>Karin</t>
  </si>
  <si>
    <t>Huguette</t>
  </si>
  <si>
    <t>Diete</t>
  </si>
  <si>
    <t>Sigrid</t>
  </si>
  <si>
    <t>Anne</t>
  </si>
  <si>
    <t>47ste NUCLEA CROSS</t>
  </si>
  <si>
    <t>Kadetten</t>
  </si>
  <si>
    <t>Tijd</t>
  </si>
  <si>
    <t>Van Hoof</t>
  </si>
  <si>
    <t>Algemeen</t>
  </si>
  <si>
    <t>Binnemans</t>
  </si>
  <si>
    <t>Verstappen</t>
  </si>
  <si>
    <t>De Maertelaere</t>
  </si>
  <si>
    <t>De Ron</t>
  </si>
  <si>
    <t>Van Genechten</t>
  </si>
  <si>
    <t>Nuyts</t>
  </si>
  <si>
    <t>Ruelens</t>
  </si>
  <si>
    <t>Convens</t>
  </si>
  <si>
    <t>Dammen</t>
  </si>
  <si>
    <t>De Smedt</t>
  </si>
  <si>
    <t>Eyckmans</t>
  </si>
  <si>
    <t>Reynders</t>
  </si>
  <si>
    <t>Vanlommel</t>
  </si>
  <si>
    <t>Roosen</t>
  </si>
  <si>
    <t>Moons</t>
  </si>
  <si>
    <t>Verbeeck</t>
  </si>
  <si>
    <t>Bochmans</t>
  </si>
  <si>
    <t>Vos</t>
  </si>
  <si>
    <t>Willekens</t>
  </si>
  <si>
    <t>Diana</t>
  </si>
  <si>
    <t>Schuer</t>
  </si>
  <si>
    <t>Vandeven</t>
  </si>
  <si>
    <t>Vansteenkiste</t>
  </si>
  <si>
    <t>Meeusen</t>
  </si>
  <si>
    <t>Oris</t>
  </si>
  <si>
    <t>Vangenechten</t>
  </si>
  <si>
    <t>Goetschalckx</t>
  </si>
  <si>
    <t>Indeherberg</t>
  </si>
  <si>
    <t>Verbinnen</t>
  </si>
  <si>
    <t>De Grave</t>
  </si>
  <si>
    <t>Frits</t>
  </si>
  <si>
    <t>Vandenberk</t>
  </si>
  <si>
    <t>JoAnn</t>
  </si>
  <si>
    <t>Cunneen</t>
  </si>
  <si>
    <t>Pl / Kat</t>
  </si>
  <si>
    <t xml:space="preserve">Afstand </t>
  </si>
  <si>
    <t>Min/km</t>
  </si>
  <si>
    <t>Afstand</t>
  </si>
  <si>
    <t>Brenda</t>
  </si>
  <si>
    <t>Iedereen echt wel bedankt om deel te nemen en er een fijne cross en leuke namiddag van te maken</t>
  </si>
  <si>
    <t>Jos Wouters en Richard Peeters</t>
  </si>
  <si>
    <t>Van de Craen</t>
  </si>
  <si>
    <t>1ste Galbergen Bosloop</t>
  </si>
  <si>
    <t>VERSTAPPEN</t>
  </si>
  <si>
    <t>COOLS</t>
  </si>
  <si>
    <t>DE RON</t>
  </si>
  <si>
    <t>GEUENS</t>
  </si>
  <si>
    <t>VAN GENECHTEN</t>
  </si>
  <si>
    <t>SMEYERS</t>
  </si>
  <si>
    <t>JANSEN</t>
  </si>
  <si>
    <t>RUELENS</t>
  </si>
  <si>
    <t>VENNEKENS</t>
  </si>
  <si>
    <t>STEVENS</t>
  </si>
  <si>
    <t>CONVENS</t>
  </si>
  <si>
    <t>STECKLER</t>
  </si>
  <si>
    <t>Wim</t>
  </si>
  <si>
    <t>GEERTS</t>
  </si>
  <si>
    <t>EYCKMANS</t>
  </si>
  <si>
    <t>DAMMEN</t>
  </si>
  <si>
    <t>MANGELSCHOTS</t>
  </si>
  <si>
    <t>BAKELANTS</t>
  </si>
  <si>
    <t>DE SMEDT</t>
  </si>
  <si>
    <t>Heidi</t>
  </si>
  <si>
    <t>CURINCKX</t>
  </si>
  <si>
    <t>ROOSEN</t>
  </si>
  <si>
    <t>SEGERS</t>
  </si>
  <si>
    <t>Nele</t>
  </si>
  <si>
    <t>VAN HOOF</t>
  </si>
  <si>
    <t>REYNDERS</t>
  </si>
  <si>
    <t>Valerie</t>
  </si>
  <si>
    <t>BRUYNINCKX</t>
  </si>
  <si>
    <t>Aline</t>
  </si>
  <si>
    <t>RAEYMAEKERS</t>
  </si>
  <si>
    <t>ORIS</t>
  </si>
  <si>
    <t>Eddy</t>
  </si>
  <si>
    <t>VANRUSSELT</t>
  </si>
  <si>
    <t>Kim</t>
  </si>
  <si>
    <t>OOMS</t>
  </si>
  <si>
    <t>MEEUSEN</t>
  </si>
  <si>
    <t>MOONS</t>
  </si>
  <si>
    <t>INDEHERBERG</t>
  </si>
  <si>
    <t>DE GRAVE</t>
  </si>
  <si>
    <t>SLEGERS</t>
  </si>
  <si>
    <t>Nathalie</t>
  </si>
  <si>
    <t>LORNOY</t>
  </si>
  <si>
    <t>BOGAERTS</t>
  </si>
  <si>
    <t>Nathascha</t>
  </si>
  <si>
    <t>HERMANS</t>
  </si>
  <si>
    <t>(89 Finishers)</t>
  </si>
  <si>
    <t>(92 finihsers)</t>
  </si>
  <si>
    <t>NUYTS</t>
  </si>
  <si>
    <t>Midwinterjogging KIEWIT</t>
  </si>
  <si>
    <t>1° MAN</t>
  </si>
  <si>
    <t>VAN GOMPEL</t>
  </si>
  <si>
    <t>Louis</t>
  </si>
  <si>
    <t>VANLOMMEL</t>
  </si>
  <si>
    <t>Cato</t>
  </si>
  <si>
    <t>WELLENS</t>
  </si>
  <si>
    <t>VANMECHELEN</t>
  </si>
  <si>
    <t>Richard</t>
  </si>
  <si>
    <t>PEETERS</t>
  </si>
  <si>
    <t>VERVOORT</t>
  </si>
  <si>
    <t>Natascha</t>
  </si>
  <si>
    <t>(81 mannen en 46 vrouwen bereikten de finish)</t>
  </si>
  <si>
    <t>BINNEMANS</t>
  </si>
  <si>
    <t>MELIS</t>
  </si>
  <si>
    <t>HUYSMANS</t>
  </si>
  <si>
    <t>WUYTS</t>
  </si>
  <si>
    <t>SELS</t>
  </si>
  <si>
    <t>2° DAME</t>
  </si>
  <si>
    <t>4° DAME</t>
  </si>
  <si>
    <t>Werner</t>
  </si>
  <si>
    <t>MORREN</t>
  </si>
  <si>
    <t>Zjeen</t>
  </si>
  <si>
    <t>VAN DONINCK</t>
  </si>
  <si>
    <t>VANHOOF</t>
  </si>
  <si>
    <t>Inne</t>
  </si>
  <si>
    <t>MEEUS</t>
  </si>
  <si>
    <t>Gustaaf</t>
  </si>
  <si>
    <t>JANSSENS</t>
  </si>
  <si>
    <t>Anita</t>
  </si>
  <si>
    <t>VAN GELDER</t>
  </si>
  <si>
    <t>Liesbeth</t>
  </si>
  <si>
    <t>BOCHMANS</t>
  </si>
  <si>
    <t>Johny</t>
  </si>
  <si>
    <t>RUTS</t>
  </si>
  <si>
    <t>Nicole</t>
  </si>
  <si>
    <t>GEUBBELMANS</t>
  </si>
  <si>
    <t>Didier</t>
  </si>
  <si>
    <t>SCHREUDER</t>
  </si>
  <si>
    <t>GOETSCHALKX</t>
  </si>
  <si>
    <t>BOELAERS</t>
  </si>
  <si>
    <t>Lutgart</t>
  </si>
  <si>
    <t>LODEWIJCKX</t>
  </si>
  <si>
    <t>Jerry</t>
  </si>
  <si>
    <t>Ieke</t>
  </si>
  <si>
    <t>BRON</t>
  </si>
  <si>
    <t>VAN DE CRAEN</t>
  </si>
  <si>
    <t>Susy</t>
  </si>
  <si>
    <t>LOTH</t>
  </si>
  <si>
    <t>Jet</t>
  </si>
  <si>
    <t>GEENEN</t>
  </si>
  <si>
    <t>CRUYSBERGHS</t>
  </si>
  <si>
    <t>Ria</t>
  </si>
  <si>
    <t>ZELS</t>
  </si>
  <si>
    <t>(382 mannen en 144 vrouwen bereikten de finish in de 10 km)</t>
  </si>
  <si>
    <t>60 = HET AANTAL VABCO DEELNEMERS / 8.85 % !!!</t>
  </si>
  <si>
    <t>Mannen 5 km</t>
  </si>
  <si>
    <t>Mannen 10 km</t>
  </si>
  <si>
    <t>Vrouwen 10 km</t>
  </si>
  <si>
    <t>Vrouwen 5 km</t>
  </si>
  <si>
    <t>Kids</t>
  </si>
  <si>
    <t>Totaal aantal deelnemers in KIEWIT</t>
  </si>
  <si>
    <t>proficiat iedereen (5 en 10 km) !!!</t>
  </si>
  <si>
    <t>Pl/Kat</t>
  </si>
  <si>
    <t>min/km</t>
  </si>
  <si>
    <t>km/u</t>
  </si>
  <si>
    <t>E E R S T E  !!! in de wedstrijd</t>
  </si>
  <si>
    <t>292 aankomsten</t>
  </si>
  <si>
    <t>met drie straten voorsprong</t>
  </si>
  <si>
    <t>GOETSCHALCKX</t>
  </si>
  <si>
    <t xml:space="preserve">2° Dame </t>
  </si>
  <si>
    <t xml:space="preserve">5° Dame </t>
  </si>
  <si>
    <t>51 aankomsten</t>
  </si>
  <si>
    <t>cat</t>
  </si>
  <si>
    <t>06/18</t>
  </si>
  <si>
    <t>msen</t>
  </si>
  <si>
    <t>08/34</t>
  </si>
  <si>
    <t>m40</t>
  </si>
  <si>
    <t>6/36</t>
  </si>
  <si>
    <t>15/34</t>
  </si>
  <si>
    <t>16/34</t>
  </si>
  <si>
    <t>7/15</t>
  </si>
  <si>
    <t>m35</t>
  </si>
  <si>
    <t>11/18</t>
  </si>
  <si>
    <t>21/34</t>
  </si>
  <si>
    <r>
      <t>01/</t>
    </r>
    <r>
      <rPr>
        <sz val="12"/>
        <rFont val="Lucida Console"/>
        <family val="3"/>
      </rPr>
      <t>21</t>
    </r>
  </si>
  <si>
    <t>1° Dame en 1° D 45+</t>
  </si>
  <si>
    <t>d45</t>
  </si>
  <si>
    <t>m45</t>
  </si>
  <si>
    <t>11/32</t>
  </si>
  <si>
    <t>Staf</t>
  </si>
  <si>
    <t>WIELOCKX</t>
  </si>
  <si>
    <t>m55</t>
  </si>
  <si>
    <t>17/34</t>
  </si>
  <si>
    <t>24/34</t>
  </si>
  <si>
    <t>12/33</t>
  </si>
  <si>
    <t>m50</t>
  </si>
  <si>
    <r>
      <t>01</t>
    </r>
    <r>
      <rPr>
        <sz val="12"/>
        <rFont val="Lucida Console"/>
        <family val="3"/>
      </rPr>
      <t>/08</t>
    </r>
  </si>
  <si>
    <t>5° Dame en 1° D 40+</t>
  </si>
  <si>
    <t>d40</t>
  </si>
  <si>
    <t>13/33</t>
  </si>
  <si>
    <t>15/18</t>
  </si>
  <si>
    <t>18/33</t>
  </si>
  <si>
    <t>05/24</t>
  </si>
  <si>
    <t>m60</t>
  </si>
  <si>
    <t>26/34</t>
  </si>
  <si>
    <t>03/08</t>
  </si>
  <si>
    <t>Riet</t>
  </si>
  <si>
    <t>VANDENBERK</t>
  </si>
  <si>
    <t>3° Dame 40+</t>
  </si>
  <si>
    <t>24/32</t>
  </si>
  <si>
    <t>33/34</t>
  </si>
  <si>
    <t>32/33</t>
  </si>
  <si>
    <t>André</t>
  </si>
  <si>
    <t>THEUNCKENS</t>
  </si>
  <si>
    <t>18/24</t>
  </si>
  <si>
    <t>HEYLEN</t>
  </si>
  <si>
    <t>14/21</t>
  </si>
  <si>
    <t>Christel</t>
  </si>
  <si>
    <t>THEUNIS</t>
  </si>
  <si>
    <t>13/14</t>
  </si>
  <si>
    <t>BROECKX</t>
  </si>
  <si>
    <t>33/33</t>
  </si>
  <si>
    <t>13/21</t>
  </si>
  <si>
    <t>v45</t>
  </si>
  <si>
    <t>28/32</t>
  </si>
  <si>
    <t>DAEMEN</t>
  </si>
  <si>
    <t>05/06</t>
  </si>
  <si>
    <t>dsen</t>
  </si>
  <si>
    <t>29/32</t>
  </si>
  <si>
    <t>Karel</t>
  </si>
  <si>
    <t>VAN DE VEN</t>
  </si>
  <si>
    <t>08/08</t>
  </si>
  <si>
    <t>v40</t>
  </si>
  <si>
    <t>16/21</t>
  </si>
  <si>
    <t>SCHUER</t>
  </si>
  <si>
    <t>17/21</t>
  </si>
  <si>
    <t>30/32</t>
  </si>
  <si>
    <t>18/21</t>
  </si>
  <si>
    <t>VAN HEES</t>
  </si>
  <si>
    <t>34/34</t>
  </si>
  <si>
    <t>Geert</t>
  </si>
  <si>
    <t>19/21</t>
  </si>
  <si>
    <t>Marina</t>
  </si>
  <si>
    <t>BERGHMANS</t>
  </si>
  <si>
    <t>15/15</t>
  </si>
  <si>
    <t>CUPPENS</t>
  </si>
  <si>
    <t>21/21</t>
  </si>
  <si>
    <t>06/06</t>
  </si>
  <si>
    <t>Tamara</t>
  </si>
  <si>
    <t>VAN AELST</t>
  </si>
  <si>
    <t>vsen</t>
  </si>
  <si>
    <t>32/32</t>
  </si>
  <si>
    <t>m95</t>
  </si>
  <si>
    <t>892 aankomsten</t>
  </si>
  <si>
    <t>PROFICIAT ALLEMAAL !!!</t>
  </si>
  <si>
    <t>FLITSRUN Demarsin - Averbode</t>
  </si>
  <si>
    <t>PODIUM</t>
  </si>
  <si>
    <t>4 km</t>
  </si>
  <si>
    <t>3° dame</t>
  </si>
  <si>
    <t>0:18:21</t>
  </si>
  <si>
    <t>4° dame</t>
  </si>
  <si>
    <t>DELIEN</t>
  </si>
  <si>
    <t>(146 finishers)</t>
  </si>
  <si>
    <t>8 km</t>
  </si>
  <si>
    <t>VERDONCK</t>
  </si>
  <si>
    <t>(210 finishers)</t>
  </si>
  <si>
    <t>12 km</t>
  </si>
  <si>
    <t>Jonny</t>
  </si>
  <si>
    <t>(232 finishers)</t>
  </si>
  <si>
    <t>Reusel Stratenloop</t>
  </si>
  <si>
    <t>10 km</t>
  </si>
  <si>
    <t>6,85 km</t>
  </si>
  <si>
    <t>Lambert</t>
  </si>
  <si>
    <t>(155 finishers)</t>
  </si>
  <si>
    <t>KAT</t>
  </si>
  <si>
    <t>Hyacintenloop Essenbeek-Halle</t>
  </si>
  <si>
    <t>14 km</t>
  </si>
  <si>
    <t>7 km</t>
  </si>
  <si>
    <t>(487 Finishers)</t>
  </si>
  <si>
    <t>(297 finishers)</t>
  </si>
  <si>
    <t>(221 finishers op de 21 km)</t>
  </si>
  <si>
    <t>(1005 finishers in totaal)</t>
  </si>
  <si>
    <t>Hele mooie jogging, langs de bloeiende boshyacinten van het Hallerbos.</t>
  </si>
  <si>
    <t>Maddy</t>
  </si>
  <si>
    <t>BARTHOLOMEUS</t>
  </si>
  <si>
    <t>Nancy</t>
  </si>
  <si>
    <t>DAEMS</t>
  </si>
  <si>
    <t>Wendy</t>
  </si>
  <si>
    <t>LENAERT</t>
  </si>
  <si>
    <t>Elke</t>
  </si>
  <si>
    <t>Lieve</t>
  </si>
  <si>
    <t>SMETS</t>
  </si>
  <si>
    <t>Vera</t>
  </si>
  <si>
    <t>MEYNEN</t>
  </si>
  <si>
    <t xml:space="preserve">Thomas </t>
  </si>
  <si>
    <t>Mia</t>
  </si>
  <si>
    <t>Walter</t>
  </si>
  <si>
    <t>Plaats</t>
  </si>
  <si>
    <t>Jasper</t>
  </si>
  <si>
    <t>Piet</t>
  </si>
  <si>
    <t>MENTENS</t>
  </si>
  <si>
    <t>Stef</t>
  </si>
  <si>
    <t>HENS</t>
  </si>
  <si>
    <t>1° Dame</t>
  </si>
  <si>
    <t>MARIN-PERENA</t>
  </si>
  <si>
    <t>Martijn</t>
  </si>
  <si>
    <t>HUS</t>
  </si>
  <si>
    <t>Charlotte</t>
  </si>
  <si>
    <t>SEYKENS</t>
  </si>
  <si>
    <t>LOMMELEN</t>
  </si>
  <si>
    <t>MARIËN</t>
  </si>
  <si>
    <t>Bob</t>
  </si>
  <si>
    <t>WOUTERS</t>
  </si>
  <si>
    <t>DONDERS</t>
  </si>
  <si>
    <t>150 aankomsten</t>
  </si>
  <si>
    <t>DNS</t>
  </si>
  <si>
    <t>DNF</t>
  </si>
  <si>
    <t>102 aankomsten</t>
  </si>
  <si>
    <t>57 aankomsten</t>
  </si>
  <si>
    <t>VERRIJDT</t>
  </si>
  <si>
    <t>2° Dame</t>
  </si>
  <si>
    <t>Galbergenjogging Mol</t>
  </si>
  <si>
    <t>2° MAN</t>
  </si>
  <si>
    <t>3° MAN</t>
  </si>
  <si>
    <t>Wouter</t>
  </si>
  <si>
    <t>Gerd</t>
  </si>
  <si>
    <t>HOREMANS</t>
  </si>
  <si>
    <t>Maarten</t>
  </si>
  <si>
    <t>BASTIJNS</t>
  </si>
  <si>
    <t>VANDE CRAEN</t>
  </si>
  <si>
    <t>VER HEYEN</t>
  </si>
  <si>
    <t>VERBINNEN</t>
  </si>
  <si>
    <t>Lutgard</t>
  </si>
  <si>
    <t>Ruth</t>
  </si>
  <si>
    <t>DE WOLF</t>
  </si>
  <si>
    <t>(90 finishers)</t>
  </si>
  <si>
    <t>1° DAME</t>
  </si>
  <si>
    <t>Marleen</t>
  </si>
  <si>
    <t>DIRCKX</t>
  </si>
  <si>
    <t>Youri</t>
  </si>
  <si>
    <t>DEMEULEMEESTER</t>
  </si>
  <si>
    <t>LUYTEN</t>
  </si>
  <si>
    <t>TEUWEN</t>
  </si>
  <si>
    <t>Harry</t>
  </si>
  <si>
    <t>Jos</t>
  </si>
  <si>
    <t>CAERS</t>
  </si>
  <si>
    <t>Jozef</t>
  </si>
  <si>
    <t>VAN DEN REIJD</t>
  </si>
  <si>
    <t>Chris</t>
  </si>
  <si>
    <t>HEYEN</t>
  </si>
  <si>
    <t>(72 finishers)</t>
  </si>
  <si>
    <t>DE MAERTELAERE</t>
  </si>
  <si>
    <t>VERBEECK</t>
  </si>
  <si>
    <t>(34 finishers)</t>
  </si>
  <si>
    <t>Totaal</t>
  </si>
  <si>
    <t>ROZENBERGJOGGING</t>
  </si>
  <si>
    <t>VAN DE REIJD</t>
  </si>
  <si>
    <t>Lynn</t>
  </si>
  <si>
    <t>MARTIN-PERENA</t>
  </si>
  <si>
    <t>(42 finishers)</t>
  </si>
  <si>
    <t>Ronny</t>
  </si>
  <si>
    <t>AGTEN</t>
  </si>
  <si>
    <t>KELCHTERMANS</t>
  </si>
  <si>
    <t>(21 finishers)</t>
  </si>
  <si>
    <t>Willem</t>
  </si>
  <si>
    <t>STUYCK</t>
  </si>
  <si>
    <t>(60 finishers)</t>
  </si>
  <si>
    <t>Dwars door de Abdij van Tongerlo       Jogging</t>
  </si>
  <si>
    <t>Engstraatjogging Meerhout</t>
  </si>
  <si>
    <t>Herman</t>
  </si>
  <si>
    <t>WILLEKENS</t>
  </si>
  <si>
    <t>3° VROUW</t>
  </si>
  <si>
    <t>Sonja</t>
  </si>
  <si>
    <t>(69 finishers)</t>
  </si>
  <si>
    <t>(38 finishers)</t>
  </si>
  <si>
    <t>Monique</t>
  </si>
  <si>
    <t>PHILIPSEN</t>
  </si>
  <si>
    <t>Annie</t>
  </si>
  <si>
    <t>VANDEWEYER</t>
  </si>
  <si>
    <t>208 aankomsten</t>
  </si>
  <si>
    <t>Rudi</t>
  </si>
  <si>
    <t>CUNNEEN</t>
  </si>
  <si>
    <t>200 aankomsten</t>
  </si>
  <si>
    <t>BorstNr</t>
  </si>
  <si>
    <t>Sex</t>
  </si>
  <si>
    <t>GebJaar</t>
  </si>
  <si>
    <t>Club/Gemeente</t>
  </si>
  <si>
    <t>Snelheid</t>
  </si>
  <si>
    <t>Km-tijd</t>
  </si>
  <si>
    <t>Tim Stessens</t>
  </si>
  <si>
    <t>M</t>
  </si>
  <si>
    <t>Sacn</t>
  </si>
  <si>
    <t>Johan Demartelaere</t>
  </si>
  <si>
    <t>Vmol</t>
  </si>
  <si>
    <t>Jan Debie</t>
  </si>
  <si>
    <t>Dessel</t>
  </si>
  <si>
    <t>Gunther De Ron</t>
  </si>
  <si>
    <t>Willem Stuyck</t>
  </si>
  <si>
    <t>Tony Goossens</t>
  </si>
  <si>
    <t>Kasterlee</t>
  </si>
  <si>
    <t>Johan Paridaens</t>
  </si>
  <si>
    <t>Geel</t>
  </si>
  <si>
    <t>Stef Verachten</t>
  </si>
  <si>
    <t>Mike Schrijvers</t>
  </si>
  <si>
    <t>Achl</t>
  </si>
  <si>
    <t>Bart Daemen</t>
  </si>
  <si>
    <t>Benny Van Genechten</t>
  </si>
  <si>
    <t>Bart Smeyers</t>
  </si>
  <si>
    <t>Peter Nuyts</t>
  </si>
  <si>
    <t>Ward Van Roy</t>
  </si>
  <si>
    <t>Arendonk</t>
  </si>
  <si>
    <t>Tom Martens</t>
  </si>
  <si>
    <t>Schilde</t>
  </si>
  <si>
    <t>Youri Demeulemeester</t>
  </si>
  <si>
    <t>Roel Martens</t>
  </si>
  <si>
    <t>Westerlo</t>
  </si>
  <si>
    <t>Erwin Coopmans</t>
  </si>
  <si>
    <t>Vorselaar</t>
  </si>
  <si>
    <t>Wendy Lenaert</t>
  </si>
  <si>
    <t>V</t>
  </si>
  <si>
    <t>Thomas Vanbergen</t>
  </si>
  <si>
    <t>Peter Convens</t>
  </si>
  <si>
    <t>Patrick Cooymans</t>
  </si>
  <si>
    <t>Jan Magnus</t>
  </si>
  <si>
    <t>Borsbeek</t>
  </si>
  <si>
    <t>Christa Van Peer</t>
  </si>
  <si>
    <t>Jo Peeters</t>
  </si>
  <si>
    <t>Erik Raeymakers</t>
  </si>
  <si>
    <t>Patrick Verreydt</t>
  </si>
  <si>
    <t>Stefan Geukens</t>
  </si>
  <si>
    <t>Meerhout</t>
  </si>
  <si>
    <t>Peter Ruelens</t>
  </si>
  <si>
    <t>Sam Dillen</t>
  </si>
  <si>
    <t>Mol</t>
  </si>
  <si>
    <t>Thomas Steckler</t>
  </si>
  <si>
    <t>Ange Dammen</t>
  </si>
  <si>
    <t>Steven Wuyts</t>
  </si>
  <si>
    <t>Tjak</t>
  </si>
  <si>
    <t>Tamara Martin-Perena</t>
  </si>
  <si>
    <t>Swa Van Roey</t>
  </si>
  <si>
    <t>Retie</t>
  </si>
  <si>
    <t>Koen Belmans</t>
  </si>
  <si>
    <t>Riki Damen</t>
  </si>
  <si>
    <t>Freddy Coenen</t>
  </si>
  <si>
    <t>Geert Laenen</t>
  </si>
  <si>
    <t>Benny Hoskens</t>
  </si>
  <si>
    <t>Laakdal</t>
  </si>
  <si>
    <t>Maarten Slegers</t>
  </si>
  <si>
    <t>Paul Verachten</t>
  </si>
  <si>
    <t>Arac</t>
  </si>
  <si>
    <t>Staf Wielockx</t>
  </si>
  <si>
    <t>Nicolas Haumont</t>
  </si>
  <si>
    <t>Turnhout</t>
  </si>
  <si>
    <t>Seppe Meynen</t>
  </si>
  <si>
    <t>Wim Leyten</t>
  </si>
  <si>
    <t>Luc Wouters</t>
  </si>
  <si>
    <t>Mark Moons</t>
  </si>
  <si>
    <t>Roland De Ceulaer</t>
  </si>
  <si>
    <t>Gerd Sterckx</t>
  </si>
  <si>
    <t>Gust Verbijlen</t>
  </si>
  <si>
    <t>Steven Van De Waeter</t>
  </si>
  <si>
    <t>Dirk Flipkens</t>
  </si>
  <si>
    <t>Lommel</t>
  </si>
  <si>
    <t>Annik Stessens</t>
  </si>
  <si>
    <t>Guy Marien</t>
  </si>
  <si>
    <t>Balen</t>
  </si>
  <si>
    <t>Marc Van Meenen</t>
  </si>
  <si>
    <t>Ivo Verwimp</t>
  </si>
  <si>
    <t>Bart Gerinckx</t>
  </si>
  <si>
    <t>Frans Cools</t>
  </si>
  <si>
    <t>Kristof Meeuwssen</t>
  </si>
  <si>
    <t>Jos Nuyts</t>
  </si>
  <si>
    <t>Tessenderlo</t>
  </si>
  <si>
    <t>Ilse Vandenborne</t>
  </si>
  <si>
    <t>Beverlo</t>
  </si>
  <si>
    <t xml:space="preserve">Richard Mols </t>
  </si>
  <si>
    <t>Gerda Engelen</t>
  </si>
  <si>
    <t>Jos Stessens</t>
  </si>
  <si>
    <t>Willy De Groof</t>
  </si>
  <si>
    <t>Ronny Vandyck</t>
  </si>
  <si>
    <t>Sarah Moeremans</t>
  </si>
  <si>
    <t>François Vanlommel</t>
  </si>
  <si>
    <t>Ludo Jennen</t>
  </si>
  <si>
    <t>Myriam Bruyninckx</t>
  </si>
  <si>
    <t>Peter Broeckx</t>
  </si>
  <si>
    <t>Robin Leysen</t>
  </si>
  <si>
    <t>Herentals</t>
  </si>
  <si>
    <t>Guy Vancampenhout</t>
  </si>
  <si>
    <t>Apso</t>
  </si>
  <si>
    <t>Jan Cuyvers</t>
  </si>
  <si>
    <t>Marc Seykens</t>
  </si>
  <si>
    <t>Tom Vanherck</t>
  </si>
  <si>
    <t>Gunther Aerts</t>
  </si>
  <si>
    <t>Alv</t>
  </si>
  <si>
    <t>Vadim Kuzminov</t>
  </si>
  <si>
    <t>Karel Beyens</t>
  </si>
  <si>
    <t>Ham</t>
  </si>
  <si>
    <t>Clem Mertens</t>
  </si>
  <si>
    <t>Lucien Michielsen</t>
  </si>
  <si>
    <t>Louis Aerts</t>
  </si>
  <si>
    <t>Kris Meyen</t>
  </si>
  <si>
    <t>Jos Van De Weyer</t>
  </si>
  <si>
    <t>Henk Rozenwart</t>
  </si>
  <si>
    <t>Amsterdam</t>
  </si>
  <si>
    <t>Leen Hannes</t>
  </si>
  <si>
    <t>Fons Noels</t>
  </si>
  <si>
    <t>Lander Vanhoof</t>
  </si>
  <si>
    <t>Bart Maes</t>
  </si>
  <si>
    <t>Tom Dierckx</t>
  </si>
  <si>
    <t>Dries Cuyvers</t>
  </si>
  <si>
    <t>Schaarbeek</t>
  </si>
  <si>
    <t>Jurgen Smolders</t>
  </si>
  <si>
    <t>Tim Goossens</t>
  </si>
  <si>
    <t>Lier</t>
  </si>
  <si>
    <t>Didier Schreuder</t>
  </si>
  <si>
    <t>Willem Slegers</t>
  </si>
  <si>
    <t>Staf Dillen</t>
  </si>
  <si>
    <t>Bert Rommes</t>
  </si>
  <si>
    <t>Chris Vanhoof</t>
  </si>
  <si>
    <t>François Belmans</t>
  </si>
  <si>
    <t>Gert Nevelsteen</t>
  </si>
  <si>
    <t>Jan Wens</t>
  </si>
  <si>
    <t>Jos Willekens</t>
  </si>
  <si>
    <t>Pieter Engelen</t>
  </si>
  <si>
    <t>Marc Gijs</t>
  </si>
  <si>
    <t>Jean Van Hoof</t>
  </si>
  <si>
    <t>August Bogaerts</t>
  </si>
  <si>
    <t>Hugo Van Geel</t>
  </si>
  <si>
    <t>Hugo Rogghe</t>
  </si>
  <si>
    <t>Sven Verheyen</t>
  </si>
  <si>
    <t>Anne Slegers</t>
  </si>
  <si>
    <t>Pieter Vlemincx</t>
  </si>
  <si>
    <t>Sabine Boeckx</t>
  </si>
  <si>
    <t>Marlies Broeckx</t>
  </si>
  <si>
    <t>Yannick Michiels</t>
  </si>
  <si>
    <t>Kobe Verstappen</t>
  </si>
  <si>
    <t>Tomas Mertens</t>
  </si>
  <si>
    <t>Looi</t>
  </si>
  <si>
    <t>Glenn Van Hout</t>
  </si>
  <si>
    <t>Bryan Hannes</t>
  </si>
  <si>
    <t>Rudy Melis</t>
  </si>
  <si>
    <t>Kristof Van Rooy</t>
  </si>
  <si>
    <t>Piet Mentens</t>
  </si>
  <si>
    <t>Koen Huysmans</t>
  </si>
  <si>
    <t>Tonny Lemmens</t>
  </si>
  <si>
    <t>Bernard Van Kerckhoven</t>
  </si>
  <si>
    <t>Anderlecht</t>
  </si>
  <si>
    <t>Kris Claessen</t>
  </si>
  <si>
    <t>Lief Slegers</t>
  </si>
  <si>
    <t>Geert Vangeel</t>
  </si>
  <si>
    <t>Rudi Vennekens</t>
  </si>
  <si>
    <t>Gert Schroons</t>
  </si>
  <si>
    <t>Bonh</t>
  </si>
  <si>
    <t>William Van Loon</t>
  </si>
  <si>
    <t>Mike Willems</t>
  </si>
  <si>
    <t>Eersel</t>
  </si>
  <si>
    <t>Jeroen Mermans</t>
  </si>
  <si>
    <t>Triamo</t>
  </si>
  <si>
    <t>Heidi Curinckx</t>
  </si>
  <si>
    <t>Zjef Hooyberghs</t>
  </si>
  <si>
    <t>Patrick Lenaerts</t>
  </si>
  <si>
    <t>Thl</t>
  </si>
  <si>
    <t>Patrick De Smedt</t>
  </si>
  <si>
    <t>Benny Bens</t>
  </si>
  <si>
    <t>Werner Morren</t>
  </si>
  <si>
    <t>Steven Noels</t>
  </si>
  <si>
    <t>Liliane Coomans</t>
  </si>
  <si>
    <t>Patrick Coomans</t>
  </si>
  <si>
    <t>Jimmy Vandael</t>
  </si>
  <si>
    <t>Stef Vanherck</t>
  </si>
  <si>
    <t>Kobe Goos</t>
  </si>
  <si>
    <t>Nick Vanhoof</t>
  </si>
  <si>
    <t>Bilzen</t>
  </si>
  <si>
    <t>Tom Beyens</t>
  </si>
  <si>
    <t>Wil Bierens</t>
  </si>
  <si>
    <t>Des</t>
  </si>
  <si>
    <t>Jan Van Gompel</t>
  </si>
  <si>
    <t>Kasper Belmans</t>
  </si>
  <si>
    <t>Anneleen Van Hout</t>
  </si>
  <si>
    <t>Wilfried Ooms</t>
  </si>
  <si>
    <t>Elke Meeus</t>
  </si>
  <si>
    <t>Eddy Leysen</t>
  </si>
  <si>
    <t>Jck</t>
  </si>
  <si>
    <t>Cees Willems</t>
  </si>
  <si>
    <t>Jef Van Gestel</t>
  </si>
  <si>
    <t>Senne Meynen</t>
  </si>
  <si>
    <t>Patricia Goossens</t>
  </si>
  <si>
    <t>Koen Vos</t>
  </si>
  <si>
    <t>Luka Vos</t>
  </si>
  <si>
    <t>Martine Nuyts</t>
  </si>
  <si>
    <t>Ac Herentals</t>
  </si>
  <si>
    <t>Jarne Claessen</t>
  </si>
  <si>
    <t>Eva Van Doninck</t>
  </si>
  <si>
    <t>Bavo Luyten</t>
  </si>
  <si>
    <t>Thomas Vansweevelt</t>
  </si>
  <si>
    <t>Ronny'S</t>
  </si>
  <si>
    <t>Jozef Caers</t>
  </si>
  <si>
    <t>Jens Broeckx</t>
  </si>
  <si>
    <t>Jan Segers</t>
  </si>
  <si>
    <t>Pieter-Jan Slegers</t>
  </si>
  <si>
    <t>Ruben Boons</t>
  </si>
  <si>
    <t>Mario Dekkers</t>
  </si>
  <si>
    <t>Stefan Hens</t>
  </si>
  <si>
    <t>Erik Vanhoof</t>
  </si>
  <si>
    <t>Tim Vansweevelt</t>
  </si>
  <si>
    <t>Kristof Jacobs</t>
  </si>
  <si>
    <t>Yenthz Cleys</t>
  </si>
  <si>
    <t>Dennis Maes</t>
  </si>
  <si>
    <t>Rick Maes</t>
  </si>
  <si>
    <t>Lenie Ooms</t>
  </si>
  <si>
    <t>Louis Geuens</t>
  </si>
  <si>
    <t>Sander Van Baelen</t>
  </si>
  <si>
    <t>Jelte Clymans</t>
  </si>
  <si>
    <t>Ac Meerhout</t>
  </si>
  <si>
    <t>Stijn Vennekens</t>
  </si>
  <si>
    <t>Jan Claes</t>
  </si>
  <si>
    <t>Wouter Broeckx</t>
  </si>
  <si>
    <t>Henk Knapen</t>
  </si>
  <si>
    <t xml:space="preserve">Des </t>
  </si>
  <si>
    <t>Eli Cuyvers</t>
  </si>
  <si>
    <t>Richard Peeters</t>
  </si>
  <si>
    <t>Rit Goetschalckx</t>
  </si>
  <si>
    <t>Liza Slegers</t>
  </si>
  <si>
    <t>Mannu Clymans</t>
  </si>
  <si>
    <t>Seppe Van Den Boer</t>
  </si>
  <si>
    <t>Liesbet Cuyvers</t>
  </si>
  <si>
    <t>Hanne Van Gils</t>
  </si>
  <si>
    <t>Ravels</t>
  </si>
  <si>
    <t>Ann Donders</t>
  </si>
  <si>
    <t>Lutgart Van Hees</t>
  </si>
  <si>
    <t>Erna Wuyts</t>
  </si>
  <si>
    <t>Kris Geubbelmans</t>
  </si>
  <si>
    <t>Anton Damen</t>
  </si>
  <si>
    <t>Jozef Marien</t>
  </si>
  <si>
    <t>Sander Selfslag</t>
  </si>
  <si>
    <t>Ad Van Limpt</t>
  </si>
  <si>
    <t xml:space="preserve">Hapert </t>
  </si>
  <si>
    <t>Maria Willems</t>
  </si>
  <si>
    <t>Tom Haesevoets</t>
  </si>
  <si>
    <t>Nele Dekien</t>
  </si>
  <si>
    <t>Josee Bertels</t>
  </si>
  <si>
    <t>Sam Geys</t>
  </si>
  <si>
    <t>Mark Deckx</t>
  </si>
  <si>
    <t>May Verdonck</t>
  </si>
  <si>
    <t>Daan Swinnen</t>
  </si>
  <si>
    <t>Glenn Van Gorp</t>
  </si>
  <si>
    <t>Bart Boeckx</t>
  </si>
  <si>
    <t>Diane Verkuringen</t>
  </si>
  <si>
    <t>Erna Nijs</t>
  </si>
  <si>
    <t>Celine Van Hout</t>
  </si>
  <si>
    <t>Ralph Belmans</t>
  </si>
  <si>
    <t>Annelou Minnen</t>
  </si>
  <si>
    <t>Nadine Oris</t>
  </si>
  <si>
    <t>Yana Demeulemeester</t>
  </si>
  <si>
    <t xml:space="preserve">Charlotte Kjellander </t>
  </si>
  <si>
    <t>Ruth De Wolf</t>
  </si>
  <si>
    <t>Walter Mariën</t>
  </si>
  <si>
    <t>Jolien Wuyts</t>
  </si>
  <si>
    <t>Emmelien Vandenbogaert</t>
  </si>
  <si>
    <t>Stany Vandenbogaert</t>
  </si>
  <si>
    <t>Sven Pillards</t>
  </si>
  <si>
    <t>Nicole Pluym</t>
  </si>
  <si>
    <t>Gerda Van Beylen</t>
  </si>
  <si>
    <t>Viviane Willems</t>
  </si>
  <si>
    <t xml:space="preserve">Michele Verlinden </t>
  </si>
  <si>
    <t>Jasmine Vangenechten</t>
  </si>
  <si>
    <t>Floor Stabel</t>
  </si>
  <si>
    <t>Liselotte Vanbergen</t>
  </si>
  <si>
    <t>Monique Dries</t>
  </si>
  <si>
    <t>Marianne Christens</t>
  </si>
  <si>
    <t>Bert Van Hees</t>
  </si>
  <si>
    <t>Els Huysmans</t>
  </si>
  <si>
    <t>Caroline De Lee</t>
  </si>
  <si>
    <t>Chris Van Loock</t>
  </si>
  <si>
    <t>Jos Van Den Bergh</t>
  </si>
  <si>
    <t>Herselt</t>
  </si>
  <si>
    <t>Seppe Peeters</t>
  </si>
  <si>
    <t>Lenn Mariën</t>
  </si>
  <si>
    <t>Jef Goosens</t>
  </si>
  <si>
    <t>Christel Rommes</t>
  </si>
  <si>
    <t>Dennes Van Loy</t>
  </si>
  <si>
    <t>Tom Bierten</t>
  </si>
  <si>
    <t>Marijn Van Balen</t>
  </si>
  <si>
    <t>Jelle Arts</t>
  </si>
  <si>
    <t>An Van Broekhoven</t>
  </si>
  <si>
    <t>Katrien Tertooy</t>
  </si>
  <si>
    <t>Glenn Dierckx</t>
  </si>
  <si>
    <t>Kenneth Demouwer</t>
  </si>
  <si>
    <t>Robin Dutry</t>
  </si>
  <si>
    <t>Benny Rogmans</t>
  </si>
  <si>
    <t>Bart De Hertogh</t>
  </si>
  <si>
    <t>Rien Damen</t>
  </si>
  <si>
    <t>Ine Meynen</t>
  </si>
  <si>
    <t>Rudi Gerinckx</t>
  </si>
  <si>
    <t>Niels Cooymans</t>
  </si>
  <si>
    <t>Griet Van Olmen</t>
  </si>
  <si>
    <t>Mia Wens</t>
  </si>
  <si>
    <t>Kris Van Dijck</t>
  </si>
  <si>
    <t>Inge Diels</t>
  </si>
  <si>
    <t>Greet Luyten</t>
  </si>
  <si>
    <t>Linda Beckers</t>
  </si>
  <si>
    <t>Hilde Vanlommel</t>
  </si>
  <si>
    <t>Hilda Hermans</t>
  </si>
  <si>
    <t>Elien Bervoets</t>
  </si>
  <si>
    <t>Lise Keersmaekers</t>
  </si>
  <si>
    <t>Marleen Ruymaekers</t>
  </si>
  <si>
    <t>Marc Geerts</t>
  </si>
  <si>
    <t>Laurien Kenens</t>
  </si>
  <si>
    <t>Joke Wens</t>
  </si>
  <si>
    <t>Michelle Verheyen</t>
  </si>
  <si>
    <t>Ria Boons</t>
  </si>
  <si>
    <t>Elvire De Proost</t>
  </si>
  <si>
    <t>Dwars door Geel</t>
  </si>
  <si>
    <t>Indien Exacte Afstand</t>
  </si>
  <si>
    <t>Glenn</t>
  </si>
  <si>
    <t>VAN HOUT</t>
  </si>
  <si>
    <t>Jeroen</t>
  </si>
  <si>
    <t>1° Dame 5km</t>
  </si>
  <si>
    <t>Pieter</t>
  </si>
  <si>
    <t>187 aankomsten</t>
  </si>
  <si>
    <t>1° Dame 10km</t>
  </si>
  <si>
    <t>2° Heer 5km</t>
  </si>
  <si>
    <t>3° Heer 5km</t>
  </si>
  <si>
    <t>VERREYDT</t>
  </si>
  <si>
    <t>3° Dame 10km</t>
  </si>
  <si>
    <t>Ils</t>
  </si>
  <si>
    <t>MENS</t>
  </si>
  <si>
    <t>284 aankomsten</t>
  </si>
  <si>
    <t>the Classic 2011</t>
  </si>
  <si>
    <t>Rang</t>
  </si>
  <si>
    <t>Podium</t>
  </si>
  <si>
    <t>Lenaert</t>
  </si>
  <si>
    <t>3° DSen.</t>
  </si>
  <si>
    <t>Verreydt</t>
  </si>
  <si>
    <t>Vennekens</t>
  </si>
  <si>
    <t xml:space="preserve">Ange </t>
  </si>
  <si>
    <t>1° D45</t>
  </si>
  <si>
    <t>Steckler</t>
  </si>
  <si>
    <t>Theunckens</t>
  </si>
  <si>
    <t>1° M65</t>
  </si>
  <si>
    <t>Meeus</t>
  </si>
  <si>
    <t>Ruts</t>
  </si>
  <si>
    <t>Bruyninckx</t>
  </si>
  <si>
    <t>Van de Ven</t>
  </si>
  <si>
    <t>Van Gompel</t>
  </si>
  <si>
    <t>Bakelants</t>
  </si>
  <si>
    <t xml:space="preserve">Richard </t>
  </si>
  <si>
    <t>Daemen</t>
  </si>
  <si>
    <t>Broeckx</t>
  </si>
  <si>
    <t>John</t>
  </si>
  <si>
    <t>Rutten</t>
  </si>
  <si>
    <t>Wilms</t>
  </si>
  <si>
    <t>Alex</t>
  </si>
  <si>
    <t>Van Gestel</t>
  </si>
  <si>
    <t>Schreuder</t>
  </si>
  <si>
    <t>Berghmans</t>
  </si>
  <si>
    <t>Bartholomeus</t>
  </si>
  <si>
    <t>Marie-Lou</t>
  </si>
  <si>
    <t>Mast</t>
  </si>
  <si>
    <t>Donders</t>
  </si>
  <si>
    <t>De Houwer</t>
  </si>
  <si>
    <t>Wouters</t>
  </si>
  <si>
    <t>Daems</t>
  </si>
  <si>
    <t>Sannen</t>
  </si>
  <si>
    <t xml:space="preserve">An </t>
  </si>
  <si>
    <t>Gijs</t>
  </si>
  <si>
    <t>Isabelle</t>
  </si>
  <si>
    <t>Bel</t>
  </si>
  <si>
    <t>Van Doninck</t>
  </si>
  <si>
    <t>(1948 aankomsten)</t>
  </si>
  <si>
    <t>Siegrid</t>
  </si>
  <si>
    <t>Van Rompaey</t>
  </si>
  <si>
    <t>Vanleeuw</t>
  </si>
  <si>
    <t>Slegers</t>
  </si>
  <si>
    <t>Elien</t>
  </si>
  <si>
    <t>Verbraeken</t>
  </si>
  <si>
    <t>Annemarieke</t>
  </si>
  <si>
    <t>Meurkens</t>
  </si>
  <si>
    <t>(553 aankomsten)</t>
  </si>
  <si>
    <t>Celine</t>
  </si>
  <si>
    <t>Jeff</t>
  </si>
  <si>
    <t>BOONS</t>
  </si>
  <si>
    <t>Dwars door KASTERLEE</t>
  </si>
  <si>
    <t>Sabine</t>
  </si>
  <si>
    <t>BORREMANS</t>
  </si>
  <si>
    <t>190 aankomsten</t>
  </si>
  <si>
    <t>Roel</t>
  </si>
  <si>
    <t>PAUWELS</t>
  </si>
  <si>
    <t>Yannick</t>
  </si>
  <si>
    <t>MICHIELS</t>
  </si>
  <si>
    <t>2° V - VET II</t>
  </si>
  <si>
    <t>VAN DE PUTTE</t>
  </si>
  <si>
    <t>René</t>
  </si>
  <si>
    <t>MAST</t>
  </si>
  <si>
    <t>370 aankomsten</t>
  </si>
  <si>
    <t>3° HS</t>
  </si>
  <si>
    <t>2° HS</t>
  </si>
  <si>
    <t>Geerts</t>
  </si>
  <si>
    <t>De Bosloop - Gerhagen</t>
  </si>
  <si>
    <t>PLAATS</t>
  </si>
  <si>
    <t>MIN/KM</t>
  </si>
  <si>
    <t>de BOSLOOP</t>
  </si>
  <si>
    <t>=Deelnemers Alle Wedstrijden</t>
  </si>
  <si>
    <t>Stijn</t>
  </si>
  <si>
    <t>MARLEIN</t>
  </si>
  <si>
    <t>Godelieve</t>
  </si>
  <si>
    <t>VAN DER AUWERA</t>
  </si>
  <si>
    <t>SEYEN</t>
  </si>
  <si>
    <t>(287 Finishers)</t>
  </si>
  <si>
    <t>*</t>
  </si>
  <si>
    <t>Wilfried</t>
  </si>
  <si>
    <t>Hil</t>
  </si>
  <si>
    <t>GEBOERS</t>
  </si>
  <si>
    <t>DE HOUWER</t>
  </si>
  <si>
    <t>Gustaf</t>
  </si>
  <si>
    <t>GEYSEN</t>
  </si>
  <si>
    <t>VAN DECRAEN</t>
  </si>
  <si>
    <t>Fons</t>
  </si>
  <si>
    <t>OEYEN</t>
  </si>
  <si>
    <t>(452 Finishers)</t>
  </si>
  <si>
    <t>Sarah</t>
  </si>
  <si>
    <t>MOEREMANS</t>
  </si>
  <si>
    <t>Emmy</t>
  </si>
  <si>
    <t>Marilou</t>
  </si>
  <si>
    <t>WILMS</t>
  </si>
  <si>
    <t>(375 Finishers)</t>
  </si>
  <si>
    <t>=Oud Leden</t>
  </si>
  <si>
    <t>Estafette GIELS BOS - Vosselaar</t>
  </si>
  <si>
    <t>Uitslag estafette</t>
  </si>
  <si>
    <t>afstand</t>
  </si>
  <si>
    <t>plaats</t>
  </si>
  <si>
    <t>ploegnaam</t>
  </si>
  <si>
    <t>totaaltijd</t>
  </si>
  <si>
    <t>categorie</t>
  </si>
  <si>
    <t>loper 1</t>
  </si>
  <si>
    <t>indiv.tijd</t>
  </si>
  <si>
    <t>loper 2</t>
  </si>
  <si>
    <t>indiv. tijd</t>
  </si>
  <si>
    <t>loper 3</t>
  </si>
  <si>
    <t>Heren Senioren</t>
  </si>
  <si>
    <t>Stefan Geuens</t>
  </si>
  <si>
    <t>Jan van Gompel</t>
  </si>
  <si>
    <t>Guy Peeters</t>
  </si>
  <si>
    <t>Kris De Houwer</t>
  </si>
  <si>
    <t>per min/km</t>
  </si>
  <si>
    <t>Vmol SRK - 2-de plaats</t>
  </si>
  <si>
    <t>Heren Masters</t>
  </si>
  <si>
    <t>Wilfried Wuyts</t>
  </si>
  <si>
    <t>Stefaan Cools</t>
  </si>
  <si>
    <t>Snelle Vabco Masters - 2-de plaats</t>
  </si>
  <si>
    <t>Vmol JRG - 5-de plaats</t>
  </si>
  <si>
    <t>Masters Gemengd</t>
  </si>
  <si>
    <t>67 ingeschreven ploegen'</t>
  </si>
  <si>
    <t>NAROKR</t>
  </si>
  <si>
    <t>Roger Van Decraen</t>
  </si>
  <si>
    <t>Kobe liep de snelste tijd van alle deelnemers !</t>
  </si>
  <si>
    <t>Marcel</t>
  </si>
  <si>
    <t>MOL</t>
  </si>
  <si>
    <t>SANNEN</t>
  </si>
  <si>
    <t>Christophe</t>
  </si>
  <si>
    <t>MOREAU</t>
  </si>
  <si>
    <t>DESMEDT</t>
  </si>
  <si>
    <t>SMET</t>
  </si>
  <si>
    <t>CENTRUMLOOP MOL</t>
  </si>
  <si>
    <t>1° dSen</t>
  </si>
  <si>
    <t>1° d+40</t>
  </si>
  <si>
    <t>MARTIN PERENA</t>
  </si>
  <si>
    <t>Jana</t>
  </si>
  <si>
    <t>4° dSen</t>
  </si>
  <si>
    <t>Gitte</t>
  </si>
  <si>
    <t>CLAES</t>
  </si>
  <si>
    <t>Tina</t>
  </si>
  <si>
    <t>LINTEN</t>
  </si>
  <si>
    <t>Lisa</t>
  </si>
  <si>
    <t>DE RAEVE</t>
  </si>
  <si>
    <t>Sofie</t>
  </si>
  <si>
    <t>Magda</t>
  </si>
  <si>
    <t>ENNEKENS</t>
  </si>
  <si>
    <t>Yanna</t>
  </si>
  <si>
    <t>Linda</t>
  </si>
  <si>
    <t>Yasmine</t>
  </si>
  <si>
    <t>Anneleen</t>
  </si>
  <si>
    <t>VANLEEUW</t>
  </si>
  <si>
    <t>Ilse</t>
  </si>
  <si>
    <t>Cassandra</t>
  </si>
  <si>
    <t>FIOT</t>
  </si>
  <si>
    <t>Capucine</t>
  </si>
  <si>
    <t>185 aankomsten</t>
  </si>
  <si>
    <t>Bruno</t>
  </si>
  <si>
    <t>Jimmy</t>
  </si>
  <si>
    <t>VANDAEL</t>
  </si>
  <si>
    <t>Matthias</t>
  </si>
  <si>
    <t>VERMEYLEN</t>
  </si>
  <si>
    <t>Mike</t>
  </si>
  <si>
    <t>SURGEON</t>
  </si>
  <si>
    <t>Ruben</t>
  </si>
  <si>
    <t>BOURGEOIS</t>
  </si>
  <si>
    <t>Marnix</t>
  </si>
  <si>
    <t>Mario</t>
  </si>
  <si>
    <t>DEKKERS</t>
  </si>
  <si>
    <t>148 aankomsten</t>
  </si>
  <si>
    <t>84 Vabcolopers op 333 finishers = 26%</t>
  </si>
  <si>
    <t>HALVE MARATHON NIEUWPOORT</t>
  </si>
  <si>
    <t>1° Plaats M</t>
  </si>
  <si>
    <t>3° Plaats M</t>
  </si>
  <si>
    <t>3° Plaats V</t>
  </si>
  <si>
    <t>148 aankomsten (38 Mannen  + 34 Dames</t>
  </si>
  <si>
    <t>2° Plaats M</t>
  </si>
  <si>
    <t>Thea</t>
  </si>
  <si>
    <t>ZURNé</t>
  </si>
  <si>
    <t>VAN GESTEL</t>
  </si>
  <si>
    <t>120 aankomsten</t>
  </si>
  <si>
    <t>VAN ROMPAEY</t>
  </si>
  <si>
    <t>Yana</t>
  </si>
  <si>
    <t>Lien</t>
  </si>
  <si>
    <t>GIJBELS</t>
  </si>
  <si>
    <t>ERPELS</t>
  </si>
  <si>
    <t>Dwars door HASSELT</t>
  </si>
  <si>
    <t>1° Dame 10 km.</t>
  </si>
  <si>
    <t>Ladies Run</t>
  </si>
  <si>
    <t>5 km mannen</t>
  </si>
  <si>
    <t>5 km vrouwen</t>
  </si>
  <si>
    <t>aan de toog in de VIP</t>
  </si>
  <si>
    <t>Indien exact</t>
  </si>
  <si>
    <t>2009 aankomsten</t>
  </si>
  <si>
    <t>3080 aankomsten</t>
  </si>
  <si>
    <t>2666 aankomsten 5K</t>
  </si>
  <si>
    <t>P.R.</t>
  </si>
  <si>
    <t>Kristel</t>
  </si>
  <si>
    <t>JONET</t>
  </si>
  <si>
    <t>2454 aankomsten</t>
  </si>
  <si>
    <t>411 aankomsten LR</t>
  </si>
  <si>
    <t>Boerkesjogging Olen</t>
  </si>
  <si>
    <t>Gunter</t>
  </si>
  <si>
    <t>VOS</t>
  </si>
  <si>
    <t>Lady</t>
  </si>
  <si>
    <t>Van Vabco?</t>
  </si>
  <si>
    <t>Orry</t>
  </si>
  <si>
    <t>WILLEMS</t>
  </si>
  <si>
    <t>Filip</t>
  </si>
  <si>
    <t>137 aankomsten</t>
  </si>
  <si>
    <t>VANDEVEN</t>
  </si>
  <si>
    <t>112 aankomsten</t>
  </si>
  <si>
    <t>1°</t>
  </si>
  <si>
    <t>2°</t>
  </si>
  <si>
    <t>3°</t>
  </si>
  <si>
    <t>205 aankomsten</t>
  </si>
  <si>
    <t>BRIYNINCKX</t>
  </si>
  <si>
    <t>75 aankomsten</t>
  </si>
  <si>
    <t>126 aankomsten</t>
  </si>
  <si>
    <t>241 aankomsten</t>
  </si>
  <si>
    <t>1° dame</t>
  </si>
  <si>
    <t>54° CROSS der JONGEREN - Westerlo</t>
  </si>
  <si>
    <t>Totaal:</t>
  </si>
  <si>
    <t>20k</t>
  </si>
  <si>
    <t>12k</t>
  </si>
  <si>
    <t>8k</t>
  </si>
  <si>
    <t>4k</t>
  </si>
  <si>
    <t>9 Vabcolopers bij de eerste 13 en een 1ste plaats bij de dames</t>
  </si>
  <si>
    <t>Nr</t>
  </si>
  <si>
    <t>Liesbeth Wouters</t>
  </si>
  <si>
    <t>Diest</t>
  </si>
  <si>
    <t>Irma Karahotka</t>
  </si>
  <si>
    <t>Zottegem</t>
  </si>
  <si>
    <t>Annick Beckers</t>
  </si>
  <si>
    <t>Socmut</t>
  </si>
  <si>
    <t>Wella Van Hoof</t>
  </si>
  <si>
    <t>Hilde Ottevaere</t>
  </si>
  <si>
    <t>Margriet De Beus</t>
  </si>
  <si>
    <t>Bergeyk</t>
  </si>
  <si>
    <t>Pascale Mertens</t>
  </si>
  <si>
    <t>Nathalie Vangeel</t>
  </si>
  <si>
    <t>Hilde Buschop</t>
  </si>
  <si>
    <t>Hemiksem</t>
  </si>
  <si>
    <t>Liesbeth Bleys</t>
  </si>
  <si>
    <t>Marleen Van Robays</t>
  </si>
  <si>
    <t>Monik Van Loock</t>
  </si>
  <si>
    <t>Kasteellopers</t>
  </si>
  <si>
    <t>Martine Geuns</t>
  </si>
  <si>
    <t>Peer</t>
  </si>
  <si>
    <t>Tonia Van Lierde</t>
  </si>
  <si>
    <t>Marie-José Haine</t>
  </si>
  <si>
    <t>Demarsin</t>
  </si>
  <si>
    <t>Wendy Vermaelen</t>
  </si>
  <si>
    <t>Linda Delcroix</t>
  </si>
  <si>
    <t>Nele Jacobs</t>
  </si>
  <si>
    <t>Els Van Den Heuvel</t>
  </si>
  <si>
    <t>Nele Heylen</t>
  </si>
  <si>
    <t>Corrie Van Der Zijde</t>
  </si>
  <si>
    <t>Maud Van Looy</t>
  </si>
  <si>
    <t>Josée Bertels</t>
  </si>
  <si>
    <t>May Bax</t>
  </si>
  <si>
    <t>Paula Cabuy</t>
  </si>
  <si>
    <t>Maria Claessen</t>
  </si>
  <si>
    <t>Annick Hamblok</t>
  </si>
  <si>
    <t>Marianne Lebrun</t>
  </si>
  <si>
    <t>Sofie Vangenechten</t>
  </si>
  <si>
    <t>Odette Wouters</t>
  </si>
  <si>
    <t>Karine Ausseloos</t>
  </si>
  <si>
    <t>Rmr</t>
  </si>
  <si>
    <t>Veronique Coppens</t>
  </si>
  <si>
    <t>Hoboken</t>
  </si>
  <si>
    <t>Jeanine Verboonen</t>
  </si>
  <si>
    <t>Brussel</t>
  </si>
  <si>
    <t>Godelieve Hermans</t>
  </si>
  <si>
    <t>St.-Kathelijne-Waver</t>
  </si>
  <si>
    <t>Griet Vandermijnsbruggen</t>
  </si>
  <si>
    <t>Ellie Van Beek</t>
  </si>
  <si>
    <t>Reusel</t>
  </si>
  <si>
    <t>Rian Kokken</t>
  </si>
  <si>
    <t>Marion Van Hoof</t>
  </si>
  <si>
    <t>Marianne Verdaat</t>
  </si>
  <si>
    <t>Lage Mierde</t>
  </si>
  <si>
    <t>An Verhoeven</t>
  </si>
  <si>
    <t>Marianne Wauters</t>
  </si>
  <si>
    <t>Marij Lauwers</t>
  </si>
  <si>
    <t>Gino Steemans</t>
  </si>
  <si>
    <t>Ingemar Spelmans</t>
  </si>
  <si>
    <t>Dcla</t>
  </si>
  <si>
    <t>Chris Gommers</t>
  </si>
  <si>
    <t>Herenthout</t>
  </si>
  <si>
    <t>Mark Jorissen</t>
  </si>
  <si>
    <t>Add</t>
  </si>
  <si>
    <t>Gert Claes</t>
  </si>
  <si>
    <t>Jan Daems</t>
  </si>
  <si>
    <t>Davy Lauwers</t>
  </si>
  <si>
    <t>Chris Wouters</t>
  </si>
  <si>
    <t>Gerry Ceusters</t>
  </si>
  <si>
    <t>Rik Thijs</t>
  </si>
  <si>
    <t xml:space="preserve">Bart Cuypers </t>
  </si>
  <si>
    <t>Kurt Verheyen</t>
  </si>
  <si>
    <t>Merksplas</t>
  </si>
  <si>
    <t>Dirk Oeyen</t>
  </si>
  <si>
    <t>Rob Douwen</t>
  </si>
  <si>
    <t>Peter Maes</t>
  </si>
  <si>
    <t>Aarschot</t>
  </si>
  <si>
    <t>Eddy Moors</t>
  </si>
  <si>
    <t>Hamont-Achel</t>
  </si>
  <si>
    <t>Willem Dierckx</t>
  </si>
  <si>
    <t>Wil Bowdewijns</t>
  </si>
  <si>
    <t>Kris Adams</t>
  </si>
  <si>
    <t xml:space="preserve">Maurice Verbiest </t>
  </si>
  <si>
    <t>Chris Coomans</t>
  </si>
  <si>
    <t>Landen</t>
  </si>
  <si>
    <t>Rudy Vanden Bosch</t>
  </si>
  <si>
    <t>Francis Huysmans</t>
  </si>
  <si>
    <t>Overpelt</t>
  </si>
  <si>
    <t>Bart Vleugels</t>
  </si>
  <si>
    <t>Roba</t>
  </si>
  <si>
    <t>Bart Mertens</t>
  </si>
  <si>
    <t>Koen Dierckx</t>
  </si>
  <si>
    <t>Ivo Vandermaesen</t>
  </si>
  <si>
    <t>Tom Bijns</t>
  </si>
  <si>
    <t>Staf Nevelsteen</t>
  </si>
  <si>
    <t>Avzk</t>
  </si>
  <si>
    <t>Koen Vermeiren</t>
  </si>
  <si>
    <t>Thomas Spitz</t>
  </si>
  <si>
    <t>Maarten Bastijns</t>
  </si>
  <si>
    <t>Eddy Van Genechten</t>
  </si>
  <si>
    <t>Edgard Quirijnen</t>
  </si>
  <si>
    <t>Tom Schoofs</t>
  </si>
  <si>
    <t>Johan De Maertelaere</t>
  </si>
  <si>
    <t>Jef Boons</t>
  </si>
  <si>
    <t>Ivo Van Doninck</t>
  </si>
  <si>
    <t>Tongerlopers</t>
  </si>
  <si>
    <t>Raf Palstermans</t>
  </si>
  <si>
    <t>Lt</t>
  </si>
  <si>
    <t>Serge Lievens</t>
  </si>
  <si>
    <t>Houthalen-Helchteren</t>
  </si>
  <si>
    <t>Alex Reymen</t>
  </si>
  <si>
    <t>Bosvrienden</t>
  </si>
  <si>
    <t>Jef Van Rooy</t>
  </si>
  <si>
    <t>Dirk Hermans</t>
  </si>
  <si>
    <t>Bart Van De Velde</t>
  </si>
  <si>
    <t>Eddy Vanhoof</t>
  </si>
  <si>
    <t>Frank Manthé</t>
  </si>
  <si>
    <t>Kim Beynaerts</t>
  </si>
  <si>
    <t>Guy Mariën</t>
  </si>
  <si>
    <t>Nuclea</t>
  </si>
  <si>
    <t>Karel Teunkens</t>
  </si>
  <si>
    <t>Dalo</t>
  </si>
  <si>
    <t>Kim Aerts</t>
  </si>
  <si>
    <t>Bjorn Hanegraaf</t>
  </si>
  <si>
    <t>Philip Korevoets</t>
  </si>
  <si>
    <t>Tienen</t>
  </si>
  <si>
    <t>Filip Verwimp</t>
  </si>
  <si>
    <t>Ivan Ooms</t>
  </si>
  <si>
    <t>Koen Fransen</t>
  </si>
  <si>
    <t>Hoogstraten</t>
  </si>
  <si>
    <t>Jef Cools</t>
  </si>
  <si>
    <t>Joris Diels</t>
  </si>
  <si>
    <t>Wilfried Pauwels</t>
  </si>
  <si>
    <t>Marc Van Der Wangen</t>
  </si>
  <si>
    <t>Vosselaar</t>
  </si>
  <si>
    <t>Peter Wouters</t>
  </si>
  <si>
    <t>Rudy Ven</t>
  </si>
  <si>
    <t>Lille</t>
  </si>
  <si>
    <t>Kris Vervoort</t>
  </si>
  <si>
    <t>Thomas Smeulders</t>
  </si>
  <si>
    <t>Team Harak</t>
  </si>
  <si>
    <t>Wim Luyckx</t>
  </si>
  <si>
    <t>Gerrit Roels</t>
  </si>
  <si>
    <t>Walter Willekens</t>
  </si>
  <si>
    <t>Sam De Looffe</t>
  </si>
  <si>
    <t>Hapert</t>
  </si>
  <si>
    <t>Luc Vervoort</t>
  </si>
  <si>
    <t>Marc Leppentier</t>
  </si>
  <si>
    <t>Dirk Ooms</t>
  </si>
  <si>
    <t>Roland De Caulaer</t>
  </si>
  <si>
    <t>Bart Vlaeyen</t>
  </si>
  <si>
    <t>Koersel</t>
  </si>
  <si>
    <t>Paul Sysmans</t>
  </si>
  <si>
    <t>Thijs Van Beers</t>
  </si>
  <si>
    <t>Alois De Bie</t>
  </si>
  <si>
    <t>Chris Claeskens</t>
  </si>
  <si>
    <t>Johnny Engelen</t>
  </si>
  <si>
    <t>Jan Peeters</t>
  </si>
  <si>
    <t>Bart Bellens</t>
  </si>
  <si>
    <t>Georges Vandebergh</t>
  </si>
  <si>
    <t>Rene Curinckx</t>
  </si>
  <si>
    <t>Richard Mols</t>
  </si>
  <si>
    <t>Koen Pelgrims</t>
  </si>
  <si>
    <t>Pellenberg</t>
  </si>
  <si>
    <t>Ludo Heylighen</t>
  </si>
  <si>
    <t>Tim Laureyssens</t>
  </si>
  <si>
    <t>Boom</t>
  </si>
  <si>
    <t>Kurt Vangeel</t>
  </si>
  <si>
    <t>Alex Vanhamel</t>
  </si>
  <si>
    <t>Pieter Claissens</t>
  </si>
  <si>
    <t>Ekeren</t>
  </si>
  <si>
    <t>Davy Geudens</t>
  </si>
  <si>
    <t>Patrick Brabants</t>
  </si>
  <si>
    <t>Koen Bens</t>
  </si>
  <si>
    <t>Cdtg</t>
  </si>
  <si>
    <t>Joris Versteyden</t>
  </si>
  <si>
    <t>Jos  Nuyts</t>
  </si>
  <si>
    <t>Carlo Brabants</t>
  </si>
  <si>
    <t>Urbain Delaet</t>
  </si>
  <si>
    <t>Eddy Sneyders</t>
  </si>
  <si>
    <t>Michel  Gielen</t>
  </si>
  <si>
    <t>Gunther Verheyden</t>
  </si>
  <si>
    <t>Houwaart</t>
  </si>
  <si>
    <t>Koen Segers</t>
  </si>
  <si>
    <t>Niel</t>
  </si>
  <si>
    <t>Aisté Gruodyte</t>
  </si>
  <si>
    <t>Kris Meuris</t>
  </si>
  <si>
    <t>Robert Van Steyvoort</t>
  </si>
  <si>
    <t>Aerts</t>
  </si>
  <si>
    <t>Jos Borgmans</t>
  </si>
  <si>
    <t>Avr 69</t>
  </si>
  <si>
    <t>Stefan Maes</t>
  </si>
  <si>
    <t>Kristof De Winter</t>
  </si>
  <si>
    <t>Dominique Leppens</t>
  </si>
  <si>
    <t>August Verbijlen</t>
  </si>
  <si>
    <t>Geert Van Hoof</t>
  </si>
  <si>
    <t>Luc Kusseneers</t>
  </si>
  <si>
    <t>Rumst</t>
  </si>
  <si>
    <t>Willy Vermaelen</t>
  </si>
  <si>
    <t>Eric Vankrunkelsven</t>
  </si>
  <si>
    <t>Jef Sneyders</t>
  </si>
  <si>
    <t>Gery Verwimp</t>
  </si>
  <si>
    <t>Wim Geerts</t>
  </si>
  <si>
    <t>Marc Bakelants</t>
  </si>
  <si>
    <t>Herman Stroobants</t>
  </si>
  <si>
    <t>Leuven</t>
  </si>
  <si>
    <t>Kamiel Bams</t>
  </si>
  <si>
    <t>Marc  Seykens</t>
  </si>
  <si>
    <t>Jos  Convens</t>
  </si>
  <si>
    <t>Patrick Destombe</t>
  </si>
  <si>
    <t>Marc Van Peer</t>
  </si>
  <si>
    <t>Jan  Verelst</t>
  </si>
  <si>
    <t>Willem Van De Vonder</t>
  </si>
  <si>
    <t>Jan De Maeyer</t>
  </si>
  <si>
    <t>Jan Persegael</t>
  </si>
  <si>
    <t>Bart Deferme</t>
  </si>
  <si>
    <t>Guy Geerts</t>
  </si>
  <si>
    <t>Patrick Switten</t>
  </si>
  <si>
    <t>Zonhoven</t>
  </si>
  <si>
    <t>Tom Vanheuckelom</t>
  </si>
  <si>
    <t>Heiki Van Uytven</t>
  </si>
  <si>
    <t>Jeff Laenen</t>
  </si>
  <si>
    <t>Ferdinand Swerts</t>
  </si>
  <si>
    <t>Jef Lavrijssen</t>
  </si>
  <si>
    <t>Marc Van Tendeloo</t>
  </si>
  <si>
    <t>Alex De Ryck</t>
  </si>
  <si>
    <t>Stefan Helsen</t>
  </si>
  <si>
    <t>René Van De Wouwer</t>
  </si>
  <si>
    <t>De Keyzer Rene</t>
  </si>
  <si>
    <t>Guy Berrevoets</t>
  </si>
  <si>
    <t>Johan Van Oosterhout</t>
  </si>
  <si>
    <t>Aes</t>
  </si>
  <si>
    <t>Stefan Vernelen</t>
  </si>
  <si>
    <t>Peter Vanmechelen</t>
  </si>
  <si>
    <t>Borgloon</t>
  </si>
  <si>
    <t>Walter Van Doninck</t>
  </si>
  <si>
    <t>Hans Gils</t>
  </si>
  <si>
    <t>Danny Reynders</t>
  </si>
  <si>
    <t>Joris Mermans</t>
  </si>
  <si>
    <t>Eric Van Houten</t>
  </si>
  <si>
    <t>Rudy Vanhalle</t>
  </si>
  <si>
    <t>Herent</t>
  </si>
  <si>
    <t>Dennis Van Goidsenhoven</t>
  </si>
  <si>
    <t>Wim Vandecruys</t>
  </si>
  <si>
    <t>Ludo Bogemans</t>
  </si>
  <si>
    <t>Carl Detand</t>
  </si>
  <si>
    <t>Peter Van Riel</t>
  </si>
  <si>
    <t>Ranst</t>
  </si>
  <si>
    <t>Verstraelen Albert</t>
  </si>
  <si>
    <t>Heusden-Zolder</t>
  </si>
  <si>
    <t>Eric Haest</t>
  </si>
  <si>
    <t>Marc Slachmuylders</t>
  </si>
  <si>
    <t>Wim Smeulders</t>
  </si>
  <si>
    <t>Tremelo</t>
  </si>
  <si>
    <t>Daniel Van Der Velde</t>
  </si>
  <si>
    <t>Kurt Godelaine</t>
  </si>
  <si>
    <t>Ludo Leeuws</t>
  </si>
  <si>
    <t>Piet Watte</t>
  </si>
  <si>
    <t>Willy Daems</t>
  </si>
  <si>
    <t>Wouter Delaleeuw</t>
  </si>
  <si>
    <t>Danny De Backer</t>
  </si>
  <si>
    <t>Victor Max</t>
  </si>
  <si>
    <t>Kenny Wyns</t>
  </si>
  <si>
    <t>Stefaan Alles</t>
  </si>
  <si>
    <t>Ad Van Den Hout</t>
  </si>
  <si>
    <t>Willem Lepelaars</t>
  </si>
  <si>
    <t>Herman De Sobrie</t>
  </si>
  <si>
    <t>Jan  Baetens</t>
  </si>
  <si>
    <t>Gert Saelen</t>
  </si>
  <si>
    <t>Raymond Maes</t>
  </si>
  <si>
    <t>Sven Smet</t>
  </si>
  <si>
    <t>Ronny Van Houdt</t>
  </si>
  <si>
    <t>Eric Eyckmans</t>
  </si>
  <si>
    <t>Peter Schellekens</t>
  </si>
  <si>
    <t>Stefan Dubois</t>
  </si>
  <si>
    <t>Eddy Van Vlasselaer</t>
  </si>
  <si>
    <t>Marcel Mol</t>
  </si>
  <si>
    <t>Michel  Teunkens</t>
  </si>
  <si>
    <t>Hans Guyskens</t>
  </si>
  <si>
    <t>Scherpenheuvel-Zichem</t>
  </si>
  <si>
    <t>Medard Janssens</t>
  </si>
  <si>
    <t>Antwerpen</t>
  </si>
  <si>
    <t>Chris De Ridder</t>
  </si>
  <si>
    <t>Guy Donkx</t>
  </si>
  <si>
    <t>Marc Liefhooghe</t>
  </si>
  <si>
    <t>Filip Woestenborghs</t>
  </si>
  <si>
    <t>Benjamin Van Den Broek</t>
  </si>
  <si>
    <t>Haacht</t>
  </si>
  <si>
    <t>Tom Kokken</t>
  </si>
  <si>
    <t>Dirk Van Oosterwijk</t>
  </si>
  <si>
    <t>Gunther Dyckmans</t>
  </si>
  <si>
    <t>Paul Van Os</t>
  </si>
  <si>
    <t>Harrie Maas</t>
  </si>
  <si>
    <t>Henk Van Genderen</t>
  </si>
  <si>
    <t>Antwerp Athletics</t>
  </si>
  <si>
    <t>Patrick Van Roy</t>
  </si>
  <si>
    <t>Heist-Op-Den-Berg</t>
  </si>
  <si>
    <t>Ivo Sterckx</t>
  </si>
  <si>
    <t>Francois Belmans</t>
  </si>
  <si>
    <t>Andre Verlinden</t>
  </si>
  <si>
    <t>Dirk Vleugels</t>
  </si>
  <si>
    <t>Bob Aerts</t>
  </si>
  <si>
    <t>Mark Rounesi</t>
  </si>
  <si>
    <t>Jean-Luc Tuerlinckx</t>
  </si>
  <si>
    <t>Jurgen De Henau</t>
  </si>
  <si>
    <t>Gerry Valkenborgh</t>
  </si>
  <si>
    <t>Theo Huysmans</t>
  </si>
  <si>
    <t>Kristof Curinckx</t>
  </si>
  <si>
    <t>Mia Clijmans</t>
  </si>
  <si>
    <t>Hubert Mertens</t>
  </si>
  <si>
    <t>Karel Hoefkens</t>
  </si>
  <si>
    <t>Zandhoven</t>
  </si>
  <si>
    <t>Marc Gevers</t>
  </si>
  <si>
    <t>Roger Goossens</t>
  </si>
  <si>
    <t>Gaston Van Roelen</t>
  </si>
  <si>
    <t>Pascal Bultynck</t>
  </si>
  <si>
    <t>Jan Van Ommel</t>
  </si>
  <si>
    <t>Rudi Gerinkckx</t>
  </si>
  <si>
    <t>Peter Van De Louw</t>
  </si>
  <si>
    <t>Hilvarenbeek</t>
  </si>
  <si>
    <t>Jos De Backer</t>
  </si>
  <si>
    <t>Jo Lauwers</t>
  </si>
  <si>
    <t>Roger Hermans</t>
  </si>
  <si>
    <t>Robert Schouters</t>
  </si>
  <si>
    <t>Emiel Valgaeren</t>
  </si>
  <si>
    <t>Marc Van Loock</t>
  </si>
  <si>
    <t>Filip Hertogs</t>
  </si>
  <si>
    <t>Peter Weckx</t>
  </si>
  <si>
    <t>Kris Costers</t>
  </si>
  <si>
    <t>10 kilometer algemeen</t>
  </si>
  <si>
    <t>Gac</t>
  </si>
  <si>
    <t>Frans Pasmans</t>
  </si>
  <si>
    <t>Nederland</t>
  </si>
  <si>
    <t>Stijn Jacobs</t>
  </si>
  <si>
    <t>Luc Van De Sande</t>
  </si>
  <si>
    <t>Egidijus Pranckus</t>
  </si>
  <si>
    <t>Crossteamberlin</t>
  </si>
  <si>
    <t>Jef Smits</t>
  </si>
  <si>
    <t>Roger Meeuwsen</t>
  </si>
  <si>
    <t>Janik Monsieurs</t>
  </si>
  <si>
    <t>Davy Meukens</t>
  </si>
  <si>
    <t>Hechtel</t>
  </si>
  <si>
    <t>Rudi Deckers</t>
  </si>
  <si>
    <t>Avt</t>
  </si>
  <si>
    <t>Peter Slegers</t>
  </si>
  <si>
    <t>Matthias Van Roosbroeck</t>
  </si>
  <si>
    <t>Aclierse</t>
  </si>
  <si>
    <t>Paul Winnepenninckx</t>
  </si>
  <si>
    <t>Bart Vanden Bosch</t>
  </si>
  <si>
    <t>Roel Philipsen</t>
  </si>
  <si>
    <t>Johan Jacobs</t>
  </si>
  <si>
    <t>Thierry Ghoos</t>
  </si>
  <si>
    <t>Kris Elst</t>
  </si>
  <si>
    <t>Wuustwezel</t>
  </si>
  <si>
    <t xml:space="preserve">Stijn Vanmalle </t>
  </si>
  <si>
    <t>Bram Van Rijt</t>
  </si>
  <si>
    <t/>
  </si>
  <si>
    <t>Filip Kennis</t>
  </si>
  <si>
    <t>Zjeen Van Doninck</t>
  </si>
  <si>
    <t>Marc Simons</t>
  </si>
  <si>
    <t>Leopoldsburg</t>
  </si>
  <si>
    <t>Dirk Douwen</t>
  </si>
  <si>
    <t>Jan Meynen</t>
  </si>
  <si>
    <t>Bart Bruynseels</t>
  </si>
  <si>
    <t>Hulshout</t>
  </si>
  <si>
    <t>Andre Van Rompaey</t>
  </si>
  <si>
    <t>Begijnendijk</t>
  </si>
  <si>
    <t>Marcel Vandermaesen</t>
  </si>
  <si>
    <t>Looise</t>
  </si>
  <si>
    <t>Johan Daemen</t>
  </si>
  <si>
    <t>Luc Vandegaer</t>
  </si>
  <si>
    <t>Johan Vermaelen</t>
  </si>
  <si>
    <t>Willem Huys</t>
  </si>
  <si>
    <t>N.A.</t>
  </si>
  <si>
    <t>Swa Smolders</t>
  </si>
  <si>
    <t>Raymond Cannaerts</t>
  </si>
  <si>
    <t>Jef Engelen</t>
  </si>
  <si>
    <t>Jozef Van De Reyd</t>
  </si>
  <si>
    <t>Marc Goris</t>
  </si>
  <si>
    <t>Acbeerse</t>
  </si>
  <si>
    <t>Johan De Raeve</t>
  </si>
  <si>
    <t>Tom De Rudder</t>
  </si>
  <si>
    <t>Temse</t>
  </si>
  <si>
    <t>Edwin Leysens</t>
  </si>
  <si>
    <t>Geert Verheyden</t>
  </si>
  <si>
    <t>Jan Maus</t>
  </si>
  <si>
    <t>Gert Claesen</t>
  </si>
  <si>
    <t>Wellen</t>
  </si>
  <si>
    <t>Guillaume De Grave</t>
  </si>
  <si>
    <t xml:space="preserve">    </t>
  </si>
  <si>
    <t>Luc Van Doninck</t>
  </si>
  <si>
    <t>Frank Reynders</t>
  </si>
  <si>
    <t>Wesley Borgmans</t>
  </si>
  <si>
    <t>Beerse</t>
  </si>
  <si>
    <t>Roger Heylen</t>
  </si>
  <si>
    <t>Seal Quartier</t>
  </si>
  <si>
    <t>Wervik</t>
  </si>
  <si>
    <t>Jozef Wouters</t>
  </si>
  <si>
    <t>Luc Van Genechten</t>
  </si>
  <si>
    <t>Jef Beliën</t>
  </si>
  <si>
    <t>Wim Ooms</t>
  </si>
  <si>
    <t>Bart Hus</t>
  </si>
  <si>
    <t>Cis Bens</t>
  </si>
  <si>
    <t>Thierry Quartier</t>
  </si>
  <si>
    <t>Jan Janssen</t>
  </si>
  <si>
    <t>Pasquale Esposito</t>
  </si>
  <si>
    <t>Rik Janssens</t>
  </si>
  <si>
    <t>Jo Erpels</t>
  </si>
  <si>
    <t>Mark Schilders</t>
  </si>
  <si>
    <t>Marcel Deboel</t>
  </si>
  <si>
    <t>Jerry Slegers</t>
  </si>
  <si>
    <t>Ludwig Borgwald</t>
  </si>
  <si>
    <t>Maurice Delaruelle</t>
  </si>
  <si>
    <t>Ruben Bourgeois</t>
  </si>
  <si>
    <t>Wim Celem</t>
  </si>
  <si>
    <t>Jos Heylen</t>
  </si>
  <si>
    <t>Ruddy Jansen</t>
  </si>
  <si>
    <t>Luk Broeckaert</t>
  </si>
  <si>
    <t>Marc Van Uffelen</t>
  </si>
  <si>
    <t>Schoten</t>
  </si>
  <si>
    <t>Louis Wouters</t>
  </si>
  <si>
    <t>Heak</t>
  </si>
  <si>
    <t>Etienne Peeters</t>
  </si>
  <si>
    <t>Danny Peeters</t>
  </si>
  <si>
    <t>Ludo Roefs</t>
  </si>
  <si>
    <t>Jan Voncken</t>
  </si>
  <si>
    <t>Theo Debeer</t>
  </si>
  <si>
    <t>Run4Fun</t>
  </si>
  <si>
    <t>Frans Goossens</t>
  </si>
  <si>
    <t>Roger Goethuys</t>
  </si>
  <si>
    <t>Gustaf Geysen</t>
  </si>
  <si>
    <t>Alfons Oeyen</t>
  </si>
  <si>
    <t>Karel Van Camp</t>
  </si>
  <si>
    <t>Eddy Vandeweyer</t>
  </si>
  <si>
    <t>Tony Dierckx</t>
  </si>
  <si>
    <t>Denis Schouters</t>
  </si>
  <si>
    <t>Luc Willekens</t>
  </si>
  <si>
    <t>Henri Sevenants</t>
  </si>
  <si>
    <t>Kristof Van Den Broeck</t>
  </si>
  <si>
    <t>Wilfried Van Uytsel</t>
  </si>
  <si>
    <t>Eddy Driessens</t>
  </si>
  <si>
    <t>Hechtel-Eksel</t>
  </si>
  <si>
    <t>Frank Van Keer</t>
  </si>
  <si>
    <t>Laurent Van Den Heuvel</t>
  </si>
  <si>
    <t>Herman Willekens</t>
  </si>
  <si>
    <t>Sjef Van Beers</t>
  </si>
  <si>
    <t>Avr69</t>
  </si>
  <si>
    <t>Marc Van Roosbroeck</t>
  </si>
  <si>
    <t>Berlaar</t>
  </si>
  <si>
    <t>Chris Urkens</t>
  </si>
  <si>
    <t>Jean Pierre Cuypers</t>
  </si>
  <si>
    <t>Serunners</t>
  </si>
  <si>
    <t>Nadine Eyckmans</t>
  </si>
  <si>
    <t>Sophie Drofiak</t>
  </si>
  <si>
    <t>Cabw</t>
  </si>
  <si>
    <t>Celine Verreydt</t>
  </si>
  <si>
    <t>Vera Meynen</t>
  </si>
  <si>
    <t>Shana Janssen</t>
  </si>
  <si>
    <t>Marianne Knapen</t>
  </si>
  <si>
    <t>Pk</t>
  </si>
  <si>
    <t>Anita Van Gelder</t>
  </si>
  <si>
    <t>Valerie Bakelants</t>
  </si>
  <si>
    <t>Liesbeth Bochmans</t>
  </si>
  <si>
    <t>Lisa De Raeve</t>
  </si>
  <si>
    <t>Christinne Van Dooren</t>
  </si>
  <si>
    <t>Maria Van De Craen</t>
  </si>
  <si>
    <t>Anita Berings</t>
  </si>
  <si>
    <t>Bekkevoort</t>
  </si>
  <si>
    <t>Louisa Miechielsen</t>
  </si>
  <si>
    <t>Nicole Curinckx</t>
  </si>
  <si>
    <t>Linda Broeckx</t>
  </si>
  <si>
    <t>Aline Raeymaekers</t>
  </si>
  <si>
    <t>Maddy Bartholomeus</t>
  </si>
  <si>
    <t>Gaby Vandeven</t>
  </si>
  <si>
    <t>Kim Ooms</t>
  </si>
  <si>
    <t>Diane Janssens</t>
  </si>
  <si>
    <t>Carolien Adriaensen</t>
  </si>
  <si>
    <t>Yasmine Vennekens</t>
  </si>
  <si>
    <t>Kristel Jonet</t>
  </si>
  <si>
    <t>Lutgart Lodewijckx</t>
  </si>
  <si>
    <t>Marina Berghmans</t>
  </si>
  <si>
    <t>Esther Claeskens</t>
  </si>
  <si>
    <t>Gerda Schuer</t>
  </si>
  <si>
    <t>Karin Meeusen</t>
  </si>
  <si>
    <t>Marina Lorrentop</t>
  </si>
  <si>
    <t>Annemie Vermiert</t>
  </si>
  <si>
    <t>Petra Huysmans</t>
  </si>
  <si>
    <t>An De Grave</t>
  </si>
  <si>
    <t>Renilde Roefs</t>
  </si>
  <si>
    <t>Sarah Verschoren</t>
  </si>
  <si>
    <t>Lyra</t>
  </si>
  <si>
    <t>Viviane Bries</t>
  </si>
  <si>
    <t>Yanna Vanhoof</t>
  </si>
  <si>
    <t>Mieke Mertens</t>
  </si>
  <si>
    <t>Ellen Gielis</t>
  </si>
  <si>
    <t>Sigrid Verbinnen</t>
  </si>
  <si>
    <t>Nicole Van Orshaegen</t>
  </si>
  <si>
    <t>Olen</t>
  </si>
  <si>
    <t>Ann Geerts</t>
  </si>
  <si>
    <t>Ciska Engelen</t>
  </si>
  <si>
    <t>Nijlen</t>
  </si>
  <si>
    <t>Sabine Van Den Broeck</t>
  </si>
  <si>
    <t>Monique Maertens</t>
  </si>
  <si>
    <t>Nancy Daems</t>
  </si>
  <si>
    <t>Christel Ghoos</t>
  </si>
  <si>
    <t>Ilse Geboers</t>
  </si>
  <si>
    <t>Carla Verhaegen</t>
  </si>
  <si>
    <t>Huguette Moons</t>
  </si>
  <si>
    <t>Ann Mercelis</t>
  </si>
  <si>
    <t>Mieke Kuppens</t>
  </si>
  <si>
    <t>Loes Hermans</t>
  </si>
  <si>
    <t>Ann Buts</t>
  </si>
  <si>
    <t>Itegem</t>
  </si>
  <si>
    <t>Lisette Jans</t>
  </si>
  <si>
    <t>Lucienne Wouters</t>
  </si>
  <si>
    <t>Els Schellekens</t>
  </si>
  <si>
    <t>An Cornelissens</t>
  </si>
  <si>
    <t>Rita Everaerts</t>
  </si>
  <si>
    <t>Veronique Vandammev</t>
  </si>
  <si>
    <t>Inge Zengers</t>
  </si>
  <si>
    <t>Marleen Verschoren</t>
  </si>
  <si>
    <t>Maria Vervoort</t>
  </si>
  <si>
    <t>Nicole Van Hoof</t>
  </si>
  <si>
    <t>Veerle Van Den Eynden</t>
  </si>
  <si>
    <t>Godelieve Van Otterdyk</t>
  </si>
  <si>
    <t>Ria Zels</t>
  </si>
  <si>
    <t>Christa Lambrechts</t>
  </si>
  <si>
    <t>Wilma Heeren</t>
  </si>
  <si>
    <t>Vera  Borgmans</t>
  </si>
  <si>
    <t>An  Hermans</t>
  </si>
  <si>
    <t>Patricia Verbraeken</t>
  </si>
  <si>
    <t>Maria Stoops</t>
  </si>
  <si>
    <t>Mia Mangelschots</t>
  </si>
  <si>
    <t>Josfien Vos</t>
  </si>
  <si>
    <t>Vicky Joris</t>
  </si>
  <si>
    <t>Diane Nuyts</t>
  </si>
  <si>
    <t>Lisette Biesmans</t>
  </si>
  <si>
    <t>Petra Van Opstal</t>
  </si>
  <si>
    <t>Els Dirkx</t>
  </si>
  <si>
    <t>Godelieve Meynen</t>
  </si>
  <si>
    <t>Marleen Van Der Auwera</t>
  </si>
  <si>
    <t>Kathleen Van Genechten</t>
  </si>
  <si>
    <t>Geraldine Geven Laurijsen</t>
  </si>
  <si>
    <t>Veerle Lathouwers</t>
  </si>
  <si>
    <t>Tinneke Heylen</t>
  </si>
  <si>
    <t>Peggy Beun</t>
  </si>
  <si>
    <t>Chris Sels</t>
  </si>
  <si>
    <t>Rijkevorsel</t>
  </si>
  <si>
    <t>Nicole Peeters</t>
  </si>
  <si>
    <t>Conny Van Limpt</t>
  </si>
  <si>
    <t>Monique Vercalsteren</t>
  </si>
  <si>
    <t>Shirley Hartogs</t>
  </si>
  <si>
    <t>Anja Verheyen</t>
  </si>
  <si>
    <t>Lydia Horemans</t>
  </si>
  <si>
    <t>Jill Janssens</t>
  </si>
  <si>
    <t>Wendy Meynendonckx</t>
  </si>
  <si>
    <t>Heidi Lemmens</t>
  </si>
  <si>
    <t>Astrid Goossens</t>
  </si>
  <si>
    <t>5 km Uitslag Algemeen</t>
  </si>
  <si>
    <t xml:space="preserve">Plaats </t>
  </si>
  <si>
    <t>Pl/K</t>
  </si>
  <si>
    <t>PL/K</t>
  </si>
</sst>
</file>

<file path=xl/styles.xml><?xml version="1.0" encoding="utf-8"?>
<styleSheet xmlns="http://schemas.openxmlformats.org/spreadsheetml/2006/main">
  <numFmts count="4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"/>
    <numFmt numFmtId="189" formatCode="0.000_)"/>
    <numFmt numFmtId="190" formatCode="0.000"/>
    <numFmt numFmtId="191" formatCode="[$-813]d\ mmmm\ yyyy;@"/>
    <numFmt numFmtId="192" formatCode="h:mm:ss;@"/>
    <numFmt numFmtId="193" formatCode="[$-F400]h:mm:ss\ AM/PM"/>
    <numFmt numFmtId="194" formatCode="mm:ss.0;@"/>
    <numFmt numFmtId="195" formatCode="[h]:mm:ss;@"/>
    <numFmt numFmtId="196" formatCode="00.000"/>
    <numFmt numFmtId="197" formatCode="hh:mm:ss;@"/>
    <numFmt numFmtId="198" formatCode="[$-813]dddd\ d\ mmmm\ yyyy"/>
    <numFmt numFmtId="199" formatCode="[$-813]dddd\ d\ mmmm\ yyyy;@"/>
    <numFmt numFmtId="200" formatCode="0.0"/>
    <numFmt numFmtId="201" formatCode="00.00"/>
    <numFmt numFmtId="202" formatCode="d/mm/yy;@"/>
  </numFmts>
  <fonts count="127">
    <font>
      <sz val="10"/>
      <name val="Arial"/>
      <family val="0"/>
    </font>
    <font>
      <b/>
      <i/>
      <sz val="22"/>
      <name val="Comic Sans MS"/>
      <family val="4"/>
    </font>
    <font>
      <sz val="10"/>
      <name val="Comic Sans MS"/>
      <family val="4"/>
    </font>
    <font>
      <b/>
      <u val="single"/>
      <sz val="10"/>
      <name val="Verdana"/>
      <family val="2"/>
    </font>
    <font>
      <b/>
      <u val="single"/>
      <sz val="8"/>
      <name val="Verdana"/>
      <family val="2"/>
    </font>
    <font>
      <b/>
      <u val="single"/>
      <sz val="11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4"/>
      <name val="Verdana"/>
      <family val="2"/>
    </font>
    <font>
      <u val="single"/>
      <sz val="7.5"/>
      <color indexed="12"/>
      <name val="Arial"/>
      <family val="0"/>
    </font>
    <font>
      <b/>
      <sz val="12"/>
      <color indexed="48"/>
      <name val="Lucida Console"/>
      <family val="3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u val="single"/>
      <sz val="16"/>
      <color indexed="12"/>
      <name val="Verdana"/>
      <family val="2"/>
    </font>
    <font>
      <b/>
      <i/>
      <sz val="22"/>
      <color indexed="12"/>
      <name val="Tahoma"/>
      <family val="2"/>
    </font>
    <font>
      <b/>
      <i/>
      <sz val="22"/>
      <color indexed="48"/>
      <name val="Tahoma"/>
      <family val="2"/>
    </font>
    <font>
      <b/>
      <sz val="12"/>
      <color indexed="48"/>
      <name val="Verdana"/>
      <family val="2"/>
    </font>
    <font>
      <b/>
      <sz val="14"/>
      <color indexed="62"/>
      <name val="Verdana"/>
      <family val="2"/>
    </font>
    <font>
      <sz val="8"/>
      <name val="Arial"/>
      <family val="0"/>
    </font>
    <font>
      <sz val="12"/>
      <name val="Arial"/>
      <family val="0"/>
    </font>
    <font>
      <b/>
      <sz val="14"/>
      <color indexed="8"/>
      <name val="Calibri"/>
      <family val="2"/>
    </font>
    <font>
      <b/>
      <sz val="14"/>
      <color indexed="12"/>
      <name val="Verdana"/>
      <family val="2"/>
    </font>
    <font>
      <b/>
      <sz val="14"/>
      <color indexed="48"/>
      <name val="Verdana"/>
      <family val="2"/>
    </font>
    <font>
      <sz val="11"/>
      <name val="Arial"/>
      <family val="0"/>
    </font>
    <font>
      <b/>
      <u val="single"/>
      <sz val="16"/>
      <color indexed="48"/>
      <name val="Verdana"/>
      <family val="2"/>
    </font>
    <font>
      <b/>
      <sz val="12"/>
      <color indexed="55"/>
      <name val="Lucida Console"/>
      <family val="3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i/>
      <sz val="22"/>
      <color indexed="44"/>
      <name val="Tahoma"/>
      <family val="2"/>
    </font>
    <font>
      <b/>
      <u val="single"/>
      <sz val="11"/>
      <name val="Arial"/>
      <family val="0"/>
    </font>
    <font>
      <b/>
      <u val="single"/>
      <sz val="11"/>
      <color indexed="12"/>
      <name val="Arial"/>
      <family val="0"/>
    </font>
    <font>
      <b/>
      <u val="single"/>
      <sz val="11"/>
      <color indexed="12"/>
      <name val="Verdana"/>
      <family val="2"/>
    </font>
    <font>
      <u val="single"/>
      <sz val="12"/>
      <name val="Verdana"/>
      <family val="2"/>
    </font>
    <font>
      <b/>
      <u val="single"/>
      <sz val="16"/>
      <color indexed="10"/>
      <name val="Verdana"/>
      <family val="2"/>
    </font>
    <font>
      <b/>
      <sz val="12"/>
      <color indexed="10"/>
      <name val="Lucida Console"/>
      <family val="3"/>
    </font>
    <font>
      <b/>
      <sz val="13"/>
      <color indexed="12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2"/>
      <color indexed="12"/>
      <name val="Verdana"/>
      <family val="2"/>
    </font>
    <font>
      <b/>
      <sz val="10"/>
      <name val="Arial"/>
      <family val="2"/>
    </font>
    <font>
      <sz val="12"/>
      <name val="Lucida Console"/>
      <family val="3"/>
    </font>
    <font>
      <sz val="14"/>
      <name val="Arial"/>
      <family val="0"/>
    </font>
    <font>
      <sz val="10"/>
      <color indexed="12"/>
      <name val="Arial"/>
      <family val="0"/>
    </font>
    <font>
      <u val="single"/>
      <sz val="16"/>
      <name val="Verdana"/>
      <family val="2"/>
    </font>
    <font>
      <b/>
      <u val="single"/>
      <sz val="10"/>
      <name val="Arial"/>
      <family val="2"/>
    </font>
    <font>
      <b/>
      <i/>
      <sz val="22"/>
      <color indexed="12"/>
      <name val="Comic Sans MS"/>
      <family val="4"/>
    </font>
    <font>
      <u val="single"/>
      <sz val="16"/>
      <color indexed="12"/>
      <name val="Verdana"/>
      <family val="2"/>
    </font>
    <font>
      <b/>
      <i/>
      <sz val="22"/>
      <name val="Tahoma"/>
      <family val="2"/>
    </font>
    <font>
      <b/>
      <u val="single"/>
      <sz val="11"/>
      <color indexed="23"/>
      <name val="Verdana"/>
      <family val="2"/>
    </font>
    <font>
      <b/>
      <u val="single"/>
      <sz val="16"/>
      <color indexed="23"/>
      <name val="Verdana"/>
      <family val="2"/>
    </font>
    <font>
      <b/>
      <sz val="12"/>
      <color indexed="23"/>
      <name val="Lucida Console"/>
      <family val="3"/>
    </font>
    <font>
      <b/>
      <i/>
      <sz val="14"/>
      <color indexed="12"/>
      <name val="Verdana"/>
      <family val="2"/>
    </font>
    <font>
      <b/>
      <i/>
      <sz val="16"/>
      <color indexed="12"/>
      <name val="Arial"/>
      <family val="0"/>
    </font>
    <font>
      <sz val="16"/>
      <name val="Arial"/>
      <family val="0"/>
    </font>
    <font>
      <b/>
      <u val="single"/>
      <sz val="16"/>
      <color indexed="53"/>
      <name val="Verdana"/>
      <family val="2"/>
    </font>
    <font>
      <sz val="11"/>
      <color indexed="23"/>
      <name val="Arial"/>
      <family val="0"/>
    </font>
    <font>
      <b/>
      <i/>
      <sz val="22"/>
      <color indexed="21"/>
      <name val="Tahoma"/>
      <family val="2"/>
    </font>
    <font>
      <b/>
      <sz val="10"/>
      <color indexed="21"/>
      <name val="Arial"/>
      <family val="2"/>
    </font>
    <font>
      <sz val="11"/>
      <color indexed="12"/>
      <name val="Calibri"/>
      <family val="2"/>
    </font>
    <font>
      <b/>
      <u val="single"/>
      <sz val="12"/>
      <color indexed="1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12"/>
      <name val="Verdana"/>
      <family val="2"/>
    </font>
    <font>
      <b/>
      <sz val="12"/>
      <color indexed="12"/>
      <name val="Arial"/>
      <family val="2"/>
    </font>
    <font>
      <b/>
      <sz val="20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Tahoma"/>
      <family val="2"/>
    </font>
    <font>
      <b/>
      <i/>
      <sz val="12"/>
      <name val="Tahoma"/>
      <family val="2"/>
    </font>
    <font>
      <sz val="9"/>
      <name val="Arial"/>
      <family val="0"/>
    </font>
    <font>
      <sz val="16"/>
      <color indexed="10"/>
      <name val="Arial"/>
      <family val="0"/>
    </font>
    <font>
      <u val="single"/>
      <sz val="10"/>
      <name val="Arial"/>
      <family val="0"/>
    </font>
    <font>
      <b/>
      <u val="single"/>
      <sz val="9"/>
      <color indexed="18"/>
      <name val="Arial"/>
      <family val="0"/>
    </font>
    <font>
      <b/>
      <u val="single"/>
      <sz val="9"/>
      <name val="Arial"/>
      <family val="0"/>
    </font>
    <font>
      <b/>
      <sz val="9"/>
      <color indexed="12"/>
      <name val="Arial"/>
      <family val="0"/>
    </font>
    <font>
      <b/>
      <sz val="11"/>
      <color indexed="12"/>
      <name val="Arial"/>
      <family val="2"/>
    </font>
    <font>
      <sz val="9"/>
      <color indexed="12"/>
      <name val="Arial"/>
      <family val="0"/>
    </font>
    <font>
      <b/>
      <sz val="9"/>
      <name val="Arial"/>
      <family val="0"/>
    </font>
    <font>
      <b/>
      <sz val="12"/>
      <name val="Verdana"/>
      <family val="2"/>
    </font>
    <font>
      <b/>
      <sz val="24"/>
      <color indexed="12"/>
      <name val="Arial"/>
      <family val="2"/>
    </font>
    <font>
      <b/>
      <i/>
      <sz val="24"/>
      <color indexed="53"/>
      <name val="Tahoma"/>
      <family val="2"/>
    </font>
    <font>
      <b/>
      <i/>
      <u val="single"/>
      <sz val="10"/>
      <name val="Arial"/>
      <family val="2"/>
    </font>
    <font>
      <b/>
      <u val="single"/>
      <sz val="14"/>
      <color indexed="12"/>
      <name val="Verdana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sz val="10"/>
      <name val="Lucida Console"/>
      <family val="3"/>
    </font>
    <font>
      <b/>
      <i/>
      <sz val="20"/>
      <color indexed="12"/>
      <name val="Verdana"/>
      <family val="2"/>
    </font>
    <font>
      <b/>
      <i/>
      <sz val="18"/>
      <name val="Verdana"/>
      <family val="2"/>
    </font>
    <font>
      <b/>
      <sz val="12"/>
      <color indexed="8"/>
      <name val="Arial Bold"/>
      <family val="0"/>
    </font>
    <font>
      <b/>
      <sz val="12"/>
      <color indexed="12"/>
      <name val="Calibri"/>
      <family val="2"/>
    </font>
    <font>
      <b/>
      <u val="single"/>
      <sz val="12"/>
      <color indexed="8"/>
      <name val="Arial Bold"/>
      <family val="0"/>
    </font>
    <font>
      <b/>
      <u val="single"/>
      <sz val="12"/>
      <color indexed="53"/>
      <name val="Verdana"/>
      <family val="2"/>
    </font>
    <font>
      <b/>
      <u val="single"/>
      <sz val="12"/>
      <color indexed="12"/>
      <name val="Arial Bold"/>
      <family val="0"/>
    </font>
    <font>
      <sz val="12"/>
      <name val="Tahoma"/>
      <family val="2"/>
    </font>
    <font>
      <sz val="8"/>
      <color indexed="23"/>
      <name val="Arial"/>
      <family val="2"/>
    </font>
    <font>
      <sz val="9"/>
      <color indexed="23"/>
      <name val="Verdana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b/>
      <u val="single"/>
      <sz val="10"/>
      <color indexed="53"/>
      <name val="Verdana"/>
      <family val="2"/>
    </font>
    <font>
      <sz val="10"/>
      <name val="Tahoma"/>
      <family val="2"/>
    </font>
    <font>
      <b/>
      <u val="single"/>
      <sz val="16"/>
      <name val="Verdana"/>
      <family val="2"/>
    </font>
    <font>
      <b/>
      <sz val="13"/>
      <name val="Verdana"/>
      <family val="2"/>
    </font>
    <font>
      <b/>
      <sz val="12"/>
      <color indexed="12"/>
      <name val="Lucida Console"/>
      <family val="3"/>
    </font>
    <font>
      <b/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2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18" borderId="0" applyNumberFormat="0" applyBorder="0" applyAlignment="0" applyProtection="0"/>
    <xf numFmtId="0" fontId="31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3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3" fillId="4" borderId="7" applyNumberFormat="0" applyFont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centerContinuous" vertical="center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21" fontId="8" fillId="0" borderId="0" xfId="0" applyNumberFormat="1" applyFont="1" applyAlignment="1">
      <alignment horizontal="center"/>
    </xf>
    <xf numFmtId="189" fontId="8" fillId="0" borderId="0" xfId="0" applyNumberFormat="1" applyFont="1" applyAlignment="1" applyProtection="1">
      <alignment horizontal="center"/>
      <protection/>
    </xf>
    <xf numFmtId="4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19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21" fontId="8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 quotePrefix="1">
      <alignment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Border="1" applyAlignment="1" applyProtection="1">
      <alignment horizontal="center"/>
      <protection hidden="1"/>
    </xf>
    <xf numFmtId="0" fontId="34" fillId="0" borderId="0" xfId="0" applyFont="1" applyAlignment="1">
      <alignment horizontal="right"/>
    </xf>
    <xf numFmtId="190" fontId="34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47" fontId="38" fillId="0" borderId="0" xfId="0" applyNumberFormat="1" applyFont="1" applyAlignment="1" applyProtection="1">
      <alignment horizontal="centerContinuous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189" fontId="6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right"/>
    </xf>
    <xf numFmtId="191" fontId="36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40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190" fontId="45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 vertical="center"/>
    </xf>
    <xf numFmtId="0" fontId="12" fillId="0" borderId="0" xfId="0" applyFont="1" applyFill="1" applyAlignment="1" quotePrefix="1">
      <alignment vertic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1" fontId="10" fillId="0" borderId="0" xfId="0" applyNumberFormat="1" applyFont="1" applyAlignment="1">
      <alignment horizontal="left" vertical="center"/>
    </xf>
    <xf numFmtId="189" fontId="8" fillId="0" borderId="0" xfId="0" applyNumberFormat="1" applyFont="1" applyAlignment="1" applyProtection="1">
      <alignment horizontal="center" vertical="center"/>
      <protection/>
    </xf>
    <xf numFmtId="47" fontId="8" fillId="0" borderId="0" xfId="0" applyNumberFormat="1" applyFont="1" applyAlignment="1" applyProtection="1">
      <alignment horizontal="centerContinuous" vertical="center"/>
      <protection/>
    </xf>
    <xf numFmtId="189" fontId="8" fillId="0" borderId="0" xfId="0" applyNumberFormat="1" applyFont="1" applyAlignment="1" applyProtection="1">
      <alignment horizontal="centerContinuous" vertical="center"/>
      <protection/>
    </xf>
    <xf numFmtId="0" fontId="46" fillId="0" borderId="0" xfId="0" applyFont="1" applyFill="1" applyAlignment="1" quotePrefix="1">
      <alignment vertical="center"/>
    </xf>
    <xf numFmtId="1" fontId="49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 vertical="center"/>
    </xf>
    <xf numFmtId="0" fontId="34" fillId="0" borderId="0" xfId="0" applyFont="1" applyAlignment="1">
      <alignment horizontal="left"/>
    </xf>
    <xf numFmtId="191" fontId="1" fillId="0" borderId="0" xfId="0" applyNumberFormat="1" applyFont="1" applyAlignment="1">
      <alignment horizontal="center"/>
    </xf>
    <xf numFmtId="191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1" fontId="51" fillId="0" borderId="0" xfId="0" applyNumberFormat="1" applyFont="1" applyAlignment="1">
      <alignment horizontal="right"/>
    </xf>
    <xf numFmtId="1" fontId="51" fillId="0" borderId="0" xfId="0" applyNumberFormat="1" applyFont="1" applyAlignment="1">
      <alignment/>
    </xf>
    <xf numFmtId="1" fontId="52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21" fontId="5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190" fontId="5" fillId="0" borderId="0" xfId="0" applyNumberFormat="1" applyFont="1" applyAlignment="1">
      <alignment horizontal="center" vertical="center"/>
    </xf>
    <xf numFmtId="190" fontId="5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right"/>
    </xf>
    <xf numFmtId="1" fontId="55" fillId="0" borderId="0" xfId="0" applyNumberFormat="1" applyFont="1" applyAlignment="1">
      <alignment horizontal="center"/>
    </xf>
    <xf numFmtId="0" fontId="56" fillId="0" borderId="0" xfId="0" applyNumberFormat="1" applyFont="1" applyFill="1" applyAlignment="1" quotePrefix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21" fontId="6" fillId="0" borderId="0" xfId="0" applyNumberFormat="1" applyFont="1" applyAlignment="1">
      <alignment horizontal="center"/>
    </xf>
    <xf numFmtId="47" fontId="58" fillId="0" borderId="0" xfId="0" applyNumberFormat="1" applyFont="1" applyBorder="1" applyAlignment="1">
      <alignment horizontal="center" vertical="center"/>
    </xf>
    <xf numFmtId="190" fontId="59" fillId="0" borderId="0" xfId="0" applyNumberFormat="1" applyFont="1" applyAlignment="1">
      <alignment horizontal="center" vertical="center"/>
    </xf>
    <xf numFmtId="190" fontId="48" fillId="0" borderId="0" xfId="0" applyNumberFormat="1" applyFont="1" applyAlignment="1">
      <alignment horizontal="center" vertical="center"/>
    </xf>
    <xf numFmtId="1" fontId="60" fillId="0" borderId="0" xfId="0" applyNumberFormat="1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21" fontId="58" fillId="0" borderId="0" xfId="0" applyNumberFormat="1" applyFont="1" applyBorder="1" applyAlignment="1">
      <alignment horizontal="center" vertical="center"/>
    </xf>
    <xf numFmtId="17" fontId="62" fillId="0" borderId="0" xfId="0" applyNumberFormat="1" applyFont="1" applyFill="1" applyAlignment="1" quotePrefix="1">
      <alignment horizontal="center" vertical="center"/>
    </xf>
    <xf numFmtId="190" fontId="55" fillId="0" borderId="0" xfId="0" applyNumberFormat="1" applyFont="1" applyAlignment="1">
      <alignment horizontal="center"/>
    </xf>
    <xf numFmtId="0" fontId="63" fillId="0" borderId="0" xfId="0" applyFont="1" applyAlignment="1" applyProtection="1">
      <alignment/>
      <protection/>
    </xf>
    <xf numFmtId="0" fontId="62" fillId="0" borderId="0" xfId="0" applyNumberFormat="1" applyFont="1" applyFill="1" applyAlignment="1" quotePrefix="1">
      <alignment horizontal="center" vertical="center"/>
    </xf>
    <xf numFmtId="1" fontId="6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5" fillId="0" borderId="0" xfId="0" applyFont="1" applyAlignment="1">
      <alignment horizontal="right"/>
    </xf>
    <xf numFmtId="1" fontId="66" fillId="0" borderId="0" xfId="0" applyNumberFormat="1" applyFont="1" applyAlignment="1">
      <alignment horizontal="right"/>
    </xf>
    <xf numFmtId="1" fontId="61" fillId="0" borderId="0" xfId="0" applyNumberFormat="1" applyFont="1" applyAlignment="1">
      <alignment/>
    </xf>
    <xf numFmtId="188" fontId="55" fillId="0" borderId="0" xfId="0" applyNumberFormat="1" applyFont="1" applyAlignment="1">
      <alignment horizontal="center"/>
    </xf>
    <xf numFmtId="0" fontId="40" fillId="0" borderId="0" xfId="0" applyFont="1" applyAlignment="1" applyProtection="1">
      <alignment/>
      <protection/>
    </xf>
    <xf numFmtId="17" fontId="56" fillId="0" borderId="0" xfId="0" applyNumberFormat="1" applyFont="1" applyFill="1" applyAlignment="1" quotePrefix="1">
      <alignment horizontal="center" vertical="center"/>
    </xf>
    <xf numFmtId="0" fontId="40" fillId="0" borderId="0" xfId="0" applyFont="1" applyAlignment="1" applyProtection="1">
      <alignment horizontal="left"/>
      <protection/>
    </xf>
    <xf numFmtId="17" fontId="62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/>
    </xf>
    <xf numFmtId="188" fontId="65" fillId="0" borderId="0" xfId="0" applyNumberFormat="1" applyFont="1" applyAlignment="1">
      <alignment horizontal="center"/>
    </xf>
    <xf numFmtId="0" fontId="68" fillId="0" borderId="0" xfId="0" applyFont="1" applyAlignment="1">
      <alignment horizontal="left"/>
    </xf>
    <xf numFmtId="0" fontId="70" fillId="0" borderId="1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Continuous"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70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1" fillId="0" borderId="0" xfId="0" applyFont="1" applyBorder="1" applyAlignment="1">
      <alignment horizontal="right"/>
    </xf>
    <xf numFmtId="190" fontId="71" fillId="0" borderId="0" xfId="0" applyNumberFormat="1" applyFont="1" applyBorder="1" applyAlignment="1">
      <alignment horizontal="center"/>
    </xf>
    <xf numFmtId="0" fontId="71" fillId="0" borderId="11" xfId="0" applyFont="1" applyBorder="1" applyAlignment="1">
      <alignment horizontal="left"/>
    </xf>
    <xf numFmtId="0" fontId="7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47" fontId="42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21" fontId="8" fillId="0" borderId="0" xfId="0" applyNumberFormat="1" applyFont="1" applyBorder="1" applyAlignment="1">
      <alignment horizontal="center"/>
    </xf>
    <xf numFmtId="47" fontId="8" fillId="0" borderId="0" xfId="0" applyNumberFormat="1" applyFont="1" applyBorder="1" applyAlignment="1" applyProtection="1">
      <alignment horizontal="center"/>
      <protection/>
    </xf>
    <xf numFmtId="189" fontId="6" fillId="0" borderId="0" xfId="0" applyNumberFormat="1" applyFont="1" applyBorder="1" applyAlignment="1" applyProtection="1">
      <alignment horizontal="center"/>
      <protection/>
    </xf>
    <xf numFmtId="47" fontId="73" fillId="0" borderId="11" xfId="0" applyNumberFormat="1" applyFont="1" applyBorder="1" applyAlignment="1" applyProtection="1">
      <alignment horizontal="centerContinuous"/>
      <protection/>
    </xf>
    <xf numFmtId="0" fontId="74" fillId="0" borderId="0" xfId="0" applyFont="1" applyAlignment="1">
      <alignment/>
    </xf>
    <xf numFmtId="0" fontId="74" fillId="0" borderId="0" xfId="0" applyFont="1" applyAlignment="1" applyProtection="1">
      <alignment/>
      <protection/>
    </xf>
    <xf numFmtId="0" fontId="75" fillId="0" borderId="0" xfId="0" applyFont="1" applyAlignment="1">
      <alignment/>
    </xf>
    <xf numFmtId="0" fontId="75" fillId="0" borderId="0" xfId="0" applyFont="1" applyAlignment="1" applyProtection="1">
      <alignment/>
      <protection/>
    </xf>
    <xf numFmtId="47" fontId="8" fillId="0" borderId="11" xfId="0" applyNumberFormat="1" applyFont="1" applyBorder="1" applyAlignment="1" applyProtection="1">
      <alignment horizontal="centerContinuous"/>
      <protection/>
    </xf>
    <xf numFmtId="189" fontId="8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quotePrefix="1">
      <alignment horizontal="right" vertical="center"/>
    </xf>
    <xf numFmtId="0" fontId="76" fillId="0" borderId="11" xfId="0" applyFon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9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0" fontId="77" fillId="0" borderId="0" xfId="0" applyFont="1" applyAlignment="1">
      <alignment horizontal="right"/>
    </xf>
    <xf numFmtId="0" fontId="0" fillId="0" borderId="0" xfId="0" applyBorder="1" applyAlignment="1">
      <alignment horizontal="centerContinuous"/>
    </xf>
    <xf numFmtId="0" fontId="6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90" fontId="71" fillId="0" borderId="11" xfId="0" applyNumberFormat="1" applyFont="1" applyBorder="1" applyAlignment="1">
      <alignment horizontal="center"/>
    </xf>
    <xf numFmtId="189" fontId="6" fillId="0" borderId="11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7" fillId="0" borderId="0" xfId="0" applyFont="1" applyFill="1" applyBorder="1" applyAlignment="1" quotePrefix="1">
      <alignment horizontal="center" vertical="center"/>
    </xf>
    <xf numFmtId="0" fontId="62" fillId="0" borderId="0" xfId="0" applyNumberFormat="1" applyFont="1" applyFill="1" applyAlignment="1">
      <alignment horizontal="center" vertical="center"/>
    </xf>
    <xf numFmtId="1" fontId="51" fillId="0" borderId="0" xfId="0" applyNumberFormat="1" applyFont="1" applyAlignment="1">
      <alignment horizontal="center"/>
    </xf>
    <xf numFmtId="200" fontId="55" fillId="0" borderId="0" xfId="0" applyNumberFormat="1" applyFont="1" applyAlignment="1">
      <alignment horizontal="center"/>
    </xf>
    <xf numFmtId="0" fontId="12" fillId="0" borderId="0" xfId="0" applyFont="1" applyFill="1" applyAlignment="1">
      <alignment vertical="center"/>
    </xf>
    <xf numFmtId="1" fontId="79" fillId="19" borderId="1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 applyProtection="1">
      <alignment vertical="center"/>
      <protection/>
    </xf>
    <xf numFmtId="21" fontId="6" fillId="0" borderId="0" xfId="0" applyNumberFormat="1" applyFont="1" applyAlignment="1">
      <alignment horizontal="center" vertical="center"/>
    </xf>
    <xf numFmtId="0" fontId="27" fillId="8" borderId="0" xfId="0" applyFont="1" applyFill="1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80" fillId="0" borderId="0" xfId="0" applyFont="1" applyAlignment="1">
      <alignment/>
    </xf>
    <xf numFmtId="1" fontId="80" fillId="0" borderId="0" xfId="0" applyNumberFormat="1" applyFont="1" applyAlignment="1">
      <alignment/>
    </xf>
    <xf numFmtId="21" fontId="80" fillId="0" borderId="0" xfId="0" applyNumberFormat="1" applyFont="1" applyAlignment="1">
      <alignment/>
    </xf>
    <xf numFmtId="201" fontId="80" fillId="0" borderId="0" xfId="0" applyNumberFormat="1" applyFont="1" applyAlignment="1">
      <alignment/>
    </xf>
    <xf numFmtId="47" fontId="47" fillId="0" borderId="0" xfId="0" applyNumberFormat="1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47" fontId="37" fillId="0" borderId="0" xfId="0" applyNumberFormat="1" applyFont="1" applyBorder="1" applyAlignment="1">
      <alignment horizontal="center" vertical="center"/>
    </xf>
    <xf numFmtId="0" fontId="84" fillId="0" borderId="0" xfId="0" applyFont="1" applyAlignment="1">
      <alignment horizontal="distributed" vertical="distributed" wrapText="1"/>
    </xf>
    <xf numFmtId="1" fontId="85" fillId="0" borderId="0" xfId="0" applyNumberFormat="1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0" xfId="0" applyFill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right"/>
    </xf>
    <xf numFmtId="0" fontId="90" fillId="0" borderId="0" xfId="0" applyFont="1" applyFill="1" applyAlignment="1">
      <alignment horizontal="center"/>
    </xf>
    <xf numFmtId="0" fontId="92" fillId="0" borderId="0" xfId="0" applyFont="1" applyFill="1" applyAlignment="1">
      <alignment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right"/>
    </xf>
    <xf numFmtId="0" fontId="94" fillId="0" borderId="0" xfId="0" applyFont="1" applyAlignment="1">
      <alignment/>
    </xf>
    <xf numFmtId="0" fontId="94" fillId="0" borderId="0" xfId="0" applyFont="1" applyFill="1" applyAlignment="1">
      <alignment horizontal="center"/>
    </xf>
    <xf numFmtId="0" fontId="94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197" fontId="61" fillId="0" borderId="0" xfId="0" applyNumberFormat="1" applyFont="1" applyAlignment="1">
      <alignment horizontal="center"/>
    </xf>
    <xf numFmtId="47" fontId="97" fillId="0" borderId="0" xfId="0" applyNumberFormat="1" applyFont="1" applyFill="1" applyBorder="1" applyAlignment="1">
      <alignment horizontal="center"/>
    </xf>
    <xf numFmtId="190" fontId="90" fillId="0" borderId="0" xfId="0" applyNumberFormat="1" applyFont="1" applyAlignment="1">
      <alignment horizontal="center"/>
    </xf>
    <xf numFmtId="0" fontId="98" fillId="0" borderId="0" xfId="0" applyFont="1" applyAlignment="1">
      <alignment horizontal="center"/>
    </xf>
    <xf numFmtId="197" fontId="90" fillId="0" borderId="0" xfId="0" applyNumberFormat="1" applyFont="1" applyAlignment="1">
      <alignment horizontal="center"/>
    </xf>
    <xf numFmtId="47" fontId="9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2" fillId="0" borderId="0" xfId="0" applyFont="1" applyFill="1" applyAlignment="1">
      <alignment horizontal="right"/>
    </xf>
    <xf numFmtId="190" fontId="91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21" fontId="99" fillId="0" borderId="0" xfId="0" applyNumberFormat="1" applyFont="1" applyAlignment="1">
      <alignment horizontal="center" vertical="center"/>
    </xf>
    <xf numFmtId="191" fontId="36" fillId="0" borderId="10" xfId="0" applyNumberFormat="1" applyFont="1" applyBorder="1" applyAlignment="1">
      <alignment horizontal="center"/>
    </xf>
    <xf numFmtId="191" fontId="36" fillId="0" borderId="0" xfId="0" applyNumberFormat="1" applyFont="1" applyBorder="1" applyAlignment="1">
      <alignment horizontal="center"/>
    </xf>
    <xf numFmtId="191" fontId="36" fillId="0" borderId="11" xfId="0" applyNumberFormat="1" applyFont="1" applyBorder="1" applyAlignment="1">
      <alignment horizontal="center"/>
    </xf>
    <xf numFmtId="21" fontId="37" fillId="0" borderId="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1" fontId="102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103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104" fillId="0" borderId="0" xfId="0" applyFont="1" applyBorder="1" applyAlignment="1">
      <alignment horizontal="center"/>
    </xf>
    <xf numFmtId="188" fontId="105" fillId="0" borderId="0" xfId="0" applyNumberFormat="1" applyFont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189" fontId="58" fillId="0" borderId="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189" fontId="7" fillId="0" borderId="11" xfId="0" applyNumberFormat="1" applyFont="1" applyBorder="1" applyAlignment="1" applyProtection="1">
      <alignment horizontal="center"/>
      <protection/>
    </xf>
    <xf numFmtId="1" fontId="45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21" fontId="7" fillId="0" borderId="12" xfId="0" applyNumberFormat="1" applyFont="1" applyBorder="1" applyAlignment="1">
      <alignment horizontal="center"/>
    </xf>
    <xf numFmtId="189" fontId="7" fillId="0" borderId="13" xfId="0" applyNumberFormat="1" applyFont="1" applyBorder="1" applyAlignment="1" applyProtection="1">
      <alignment horizontal="center"/>
      <protection/>
    </xf>
    <xf numFmtId="21" fontId="106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110" fillId="0" borderId="0" xfId="0" applyFont="1" applyAlignment="1">
      <alignment horizontal="left"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111" fillId="0" borderId="0" xfId="0" applyNumberFormat="1" applyFont="1" applyAlignment="1">
      <alignment horizontal="right"/>
    </xf>
    <xf numFmtId="49" fontId="111" fillId="0" borderId="0" xfId="0" applyNumberFormat="1" applyFont="1" applyAlignment="1">
      <alignment/>
    </xf>
    <xf numFmtId="49" fontId="111" fillId="0" borderId="0" xfId="0" applyNumberFormat="1" applyFont="1" applyAlignment="1">
      <alignment horizontal="center"/>
    </xf>
    <xf numFmtId="188" fontId="112" fillId="0" borderId="0" xfId="0" applyNumberFormat="1" applyFont="1" applyBorder="1" applyAlignment="1">
      <alignment horizontal="center"/>
    </xf>
    <xf numFmtId="49" fontId="111" fillId="0" borderId="0" xfId="0" applyNumberFormat="1" applyFont="1" applyAlignment="1">
      <alignment horizontal="left"/>
    </xf>
    <xf numFmtId="49" fontId="113" fillId="0" borderId="0" xfId="0" applyNumberFormat="1" applyFont="1" applyAlignment="1">
      <alignment horizontal="left"/>
    </xf>
    <xf numFmtId="0" fontId="113" fillId="0" borderId="0" xfId="0" applyNumberFormat="1" applyFont="1" applyAlignment="1">
      <alignment horizontal="left"/>
    </xf>
    <xf numFmtId="190" fontId="112" fillId="0" borderId="0" xfId="0" applyNumberFormat="1" applyFont="1" applyBorder="1" applyAlignment="1">
      <alignment horizontal="center"/>
    </xf>
    <xf numFmtId="0" fontId="114" fillId="0" borderId="0" xfId="0" applyNumberFormat="1" applyFont="1" applyBorder="1" applyAlignment="1">
      <alignment horizontal="right"/>
    </xf>
    <xf numFmtId="0" fontId="114" fillId="0" borderId="0" xfId="0" applyNumberFormat="1" applyFont="1" applyBorder="1" applyAlignment="1">
      <alignment horizontal="left"/>
    </xf>
    <xf numFmtId="21" fontId="114" fillId="0" borderId="0" xfId="0" applyNumberFormat="1" applyFont="1" applyBorder="1" applyAlignment="1">
      <alignment horizontal="center"/>
    </xf>
    <xf numFmtId="47" fontId="114" fillId="0" borderId="0" xfId="0" applyNumberFormat="1" applyFont="1" applyBorder="1" applyAlignment="1" applyProtection="1">
      <alignment horizontal="center"/>
      <protection/>
    </xf>
    <xf numFmtId="21" fontId="114" fillId="0" borderId="0" xfId="0" applyNumberFormat="1" applyFont="1" applyBorder="1" applyAlignment="1">
      <alignment horizontal="left"/>
    </xf>
    <xf numFmtId="1" fontId="115" fillId="0" borderId="0" xfId="0" applyNumberFormat="1" applyFont="1" applyAlignment="1">
      <alignment horizontal="right"/>
    </xf>
    <xf numFmtId="49" fontId="115" fillId="0" borderId="0" xfId="0" applyNumberFormat="1" applyFont="1" applyAlignment="1">
      <alignment/>
    </xf>
    <xf numFmtId="21" fontId="116" fillId="0" borderId="0" xfId="0" applyNumberFormat="1" applyFont="1" applyBorder="1" applyAlignment="1">
      <alignment horizontal="center"/>
    </xf>
    <xf numFmtId="47" fontId="116" fillId="0" borderId="0" xfId="0" applyNumberFormat="1" applyFont="1" applyBorder="1" applyAlignment="1" applyProtection="1">
      <alignment horizontal="center"/>
      <protection/>
    </xf>
    <xf numFmtId="21" fontId="116" fillId="0" borderId="0" xfId="0" applyNumberFormat="1" applyFont="1" applyBorder="1" applyAlignment="1">
      <alignment horizontal="left"/>
    </xf>
    <xf numFmtId="0" fontId="117" fillId="0" borderId="0" xfId="0" applyNumberFormat="1" applyFont="1" applyAlignment="1">
      <alignment horizontal="left"/>
    </xf>
    <xf numFmtId="1" fontId="115" fillId="0" borderId="0" xfId="0" applyNumberFormat="1" applyFont="1" applyAlignment="1">
      <alignment/>
    </xf>
    <xf numFmtId="49" fontId="118" fillId="0" borderId="0" xfId="0" applyNumberFormat="1" applyFont="1" applyAlignment="1">
      <alignment/>
    </xf>
    <xf numFmtId="49" fontId="115" fillId="0" borderId="0" xfId="0" applyNumberFormat="1" applyFont="1" applyAlignment="1" quotePrefix="1">
      <alignment/>
    </xf>
    <xf numFmtId="0" fontId="92" fillId="0" borderId="0" xfId="0" applyFont="1" applyAlignment="1">
      <alignment horizontal="center"/>
    </xf>
    <xf numFmtId="190" fontId="119" fillId="0" borderId="0" xfId="0" applyNumberFormat="1" applyFont="1" applyBorder="1" applyAlignment="1">
      <alignment horizontal="center"/>
    </xf>
    <xf numFmtId="0" fontId="120" fillId="0" borderId="0" xfId="0" applyNumberFormat="1" applyFont="1" applyBorder="1" applyAlignment="1">
      <alignment horizontal="left"/>
    </xf>
    <xf numFmtId="47" fontId="120" fillId="0" borderId="0" xfId="0" applyNumberFormat="1" applyFont="1" applyBorder="1" applyAlignment="1" applyProtection="1">
      <alignment horizontal="center"/>
      <protection/>
    </xf>
    <xf numFmtId="188" fontId="119" fillId="0" borderId="0" xfId="0" applyNumberFormat="1" applyFont="1" applyBorder="1" applyAlignment="1">
      <alignment horizontal="center"/>
    </xf>
    <xf numFmtId="0" fontId="82" fillId="0" borderId="0" xfId="0" applyNumberFormat="1" applyFont="1" applyBorder="1" applyAlignment="1">
      <alignment horizontal="left"/>
    </xf>
    <xf numFmtId="1" fontId="58" fillId="0" borderId="0" xfId="0" applyNumberFormat="1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90" fontId="121" fillId="0" borderId="0" xfId="0" applyNumberFormat="1" applyFont="1" applyAlignment="1">
      <alignment horizontal="center"/>
    </xf>
    <xf numFmtId="0" fontId="121" fillId="0" borderId="0" xfId="0" applyFont="1" applyAlignment="1">
      <alignment horizontal="left"/>
    </xf>
    <xf numFmtId="47" fontId="9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5" fillId="0" borderId="0" xfId="0" applyFont="1" applyAlignment="1">
      <alignment horizontal="left" vertical="center"/>
    </xf>
    <xf numFmtId="1" fontId="12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20" borderId="16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23" fillId="0" borderId="0" xfId="0" applyNumberFormat="1" applyFont="1" applyFill="1" applyAlignment="1" quotePrefix="1">
      <alignment horizontal="center" vertical="center"/>
    </xf>
    <xf numFmtId="0" fontId="124" fillId="21" borderId="17" xfId="0" applyFont="1" applyFill="1" applyBorder="1" applyAlignment="1">
      <alignment vertical="center"/>
    </xf>
    <xf numFmtId="0" fontId="124" fillId="21" borderId="18" xfId="0" applyFont="1" applyFill="1" applyBorder="1" applyAlignment="1">
      <alignment vertical="center"/>
    </xf>
    <xf numFmtId="0" fontId="124" fillId="21" borderId="19" xfId="0" applyFont="1" applyFill="1" applyBorder="1" applyAlignment="1">
      <alignment vertical="center"/>
    </xf>
    <xf numFmtId="0" fontId="44" fillId="21" borderId="14" xfId="0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5" fontId="1" fillId="0" borderId="17" xfId="0" applyNumberFormat="1" applyFont="1" applyBorder="1" applyAlignment="1">
      <alignment horizontal="center"/>
    </xf>
    <xf numFmtId="15" fontId="1" fillId="0" borderId="18" xfId="0" applyNumberFormat="1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23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6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99" fontId="1" fillId="0" borderId="0" xfId="0" applyNumberFormat="1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7" fillId="0" borderId="0" xfId="0" applyFont="1" applyAlignment="1">
      <alignment horizontal="center"/>
    </xf>
    <xf numFmtId="191" fontId="108" fillId="0" borderId="0" xfId="0" applyNumberFormat="1" applyFont="1" applyAlignment="1">
      <alignment horizontal="center"/>
    </xf>
    <xf numFmtId="49" fontId="109" fillId="0" borderId="0" xfId="0" applyNumberFormat="1" applyFont="1" applyAlignment="1">
      <alignment horizontal="center"/>
    </xf>
    <xf numFmtId="47" fontId="42" fillId="0" borderId="0" xfId="0" applyNumberFormat="1" applyFont="1" applyBorder="1" applyAlignment="1" applyProtection="1" quotePrefix="1">
      <alignment horizontal="left"/>
      <protection/>
    </xf>
    <xf numFmtId="47" fontId="42" fillId="0" borderId="0" xfId="0" applyNumberFormat="1" applyFont="1" applyBorder="1" applyAlignment="1" applyProtection="1">
      <alignment horizontal="left"/>
      <protection/>
    </xf>
    <xf numFmtId="0" fontId="71" fillId="0" borderId="1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1" fillId="0" borderId="24" xfId="0" applyFont="1" applyBorder="1" applyAlignment="1">
      <alignment horizontal="center"/>
    </xf>
    <xf numFmtId="0" fontId="101" fillId="0" borderId="25" xfId="0" applyFont="1" applyBorder="1" applyAlignment="1">
      <alignment horizontal="center"/>
    </xf>
    <xf numFmtId="0" fontId="101" fillId="0" borderId="20" xfId="0" applyFont="1" applyBorder="1" applyAlignment="1">
      <alignment horizontal="center"/>
    </xf>
    <xf numFmtId="191" fontId="36" fillId="0" borderId="10" xfId="0" applyNumberFormat="1" applyFont="1" applyBorder="1" applyAlignment="1">
      <alignment horizontal="center"/>
    </xf>
    <xf numFmtId="191" fontId="36" fillId="0" borderId="0" xfId="0" applyNumberFormat="1" applyFont="1" applyBorder="1" applyAlignment="1">
      <alignment horizontal="center"/>
    </xf>
    <xf numFmtId="191" fontId="36" fillId="0" borderId="11" xfId="0" applyNumberFormat="1" applyFont="1" applyBorder="1" applyAlignment="1">
      <alignment horizontal="center"/>
    </xf>
    <xf numFmtId="0" fontId="100" fillId="0" borderId="0" xfId="0" applyFont="1" applyAlignment="1">
      <alignment horizontal="center"/>
    </xf>
    <xf numFmtId="191" fontId="88" fillId="0" borderId="0" xfId="0" applyNumberFormat="1" applyFont="1" applyAlignment="1">
      <alignment horizontal="center"/>
    </xf>
    <xf numFmtId="191" fontId="89" fillId="0" borderId="0" xfId="0" applyNumberFormat="1" applyFont="1" applyAlignment="1">
      <alignment horizontal="center"/>
    </xf>
    <xf numFmtId="0" fontId="12" fillId="0" borderId="0" xfId="0" applyFont="1" applyFill="1" applyAlignment="1" quotePrefix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left"/>
    </xf>
    <xf numFmtId="191" fontId="78" fillId="0" borderId="0" xfId="0" applyNumberFormat="1" applyFont="1" applyAlignment="1">
      <alignment horizontal="center"/>
    </xf>
    <xf numFmtId="191" fontId="1" fillId="0" borderId="0" xfId="0" applyNumberFormat="1" applyFont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15" fontId="1" fillId="0" borderId="19" xfId="0" applyNumberFormat="1" applyFont="1" applyBorder="1" applyAlignment="1">
      <alignment horizontal="center"/>
    </xf>
    <xf numFmtId="191" fontId="5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91" fontId="36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15" fontId="1" fillId="0" borderId="0" xfId="0" applyNumberFormat="1" applyFont="1" applyAlignment="1">
      <alignment horizontal="center"/>
    </xf>
    <xf numFmtId="0" fontId="61" fillId="0" borderId="26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right"/>
      <protection locked="0"/>
    </xf>
    <xf numFmtId="0" fontId="61" fillId="0" borderId="26" xfId="0" applyFont="1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indent="1"/>
      <protection hidden="1"/>
    </xf>
    <xf numFmtId="1" fontId="0" fillId="0" borderId="26" xfId="0" applyNumberFormat="1" applyBorder="1" applyAlignment="1" applyProtection="1">
      <alignment horizontal="left" indent="1"/>
      <protection hidden="1"/>
    </xf>
    <xf numFmtId="21" fontId="61" fillId="0" borderId="26" xfId="0" applyNumberFormat="1" applyFont="1" applyBorder="1" applyAlignment="1" applyProtection="1">
      <alignment horizontal="center"/>
      <protection locked="0"/>
    </xf>
    <xf numFmtId="201" fontId="0" fillId="0" borderId="26" xfId="0" applyNumberFormat="1" applyBorder="1" applyAlignment="1" applyProtection="1">
      <alignment horizontal="center"/>
      <protection hidden="1"/>
    </xf>
    <xf numFmtId="21" fontId="0" fillId="0" borderId="26" xfId="0" applyNumberFormat="1" applyBorder="1" applyAlignment="1" applyProtection="1">
      <alignment horizontal="center"/>
      <protection hidden="1"/>
    </xf>
    <xf numFmtId="0" fontId="125" fillId="0" borderId="26" xfId="0" applyFont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/>
    </xf>
    <xf numFmtId="0" fontId="80" fillId="0" borderId="26" xfId="0" applyFont="1" applyBorder="1" applyAlignment="1">
      <alignment/>
    </xf>
    <xf numFmtId="0" fontId="125" fillId="0" borderId="0" xfId="0" applyFont="1" applyAlignment="1" applyProtection="1">
      <alignment horizontal="center"/>
      <protection hidden="1"/>
    </xf>
    <xf numFmtId="21" fontId="0" fillId="0" borderId="26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 indent="1"/>
      <protection hidden="1"/>
    </xf>
    <xf numFmtId="1" fontId="0" fillId="0" borderId="28" xfId="0" applyNumberFormat="1" applyBorder="1" applyAlignment="1" applyProtection="1">
      <alignment horizontal="left" indent="1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0" borderId="26" xfId="0" applyFont="1" applyBorder="1" applyAlignment="1" applyProtection="1">
      <alignment horizont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ontrolecel" xfId="41"/>
    <cellStyle name="Gekoppelde cel" xfId="42"/>
    <cellStyle name="Goed" xfId="43"/>
    <cellStyle name="Goo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eutral" xfId="54"/>
    <cellStyle name="Notitie" xfId="55"/>
    <cellStyle name="Ongeldig" xfId="56"/>
    <cellStyle name="Percent" xfId="57"/>
    <cellStyle name="Standaard 2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dxfs count="3">
    <dxf>
      <font>
        <color rgb="FFFFFFFF"/>
      </font>
      <border/>
    </dxf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790575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15</xdr:col>
      <xdr:colOff>85725</xdr:colOff>
      <xdr:row>1</xdr:row>
      <xdr:rowOff>1619250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8016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workbookViewId="0" topLeftCell="A205">
      <selection activeCell="A229" sqref="A229"/>
    </sheetView>
  </sheetViews>
  <sheetFormatPr defaultColWidth="9.140625" defaultRowHeight="12.75"/>
  <cols>
    <col min="2" max="2" width="4.57421875" style="0" bestFit="1" customWidth="1"/>
    <col min="3" max="3" width="4.00390625" style="0" bestFit="1" customWidth="1"/>
    <col min="4" max="4" width="26.140625" style="0" bestFit="1" customWidth="1"/>
    <col min="5" max="5" width="4.28125" style="0" bestFit="1" customWidth="1"/>
    <col min="7" max="7" width="18.57421875" style="0" bestFit="1" customWidth="1"/>
  </cols>
  <sheetData>
    <row r="1" spans="1:10" ht="12.75">
      <c r="A1" s="42" t="s">
        <v>1593</v>
      </c>
      <c r="B1" s="42" t="s">
        <v>1594</v>
      </c>
      <c r="C1" s="42" t="s">
        <v>1034</v>
      </c>
      <c r="D1" s="330" t="s">
        <v>44</v>
      </c>
      <c r="E1" s="42"/>
      <c r="F1" s="42"/>
      <c r="G1" s="331" t="s">
        <v>1592</v>
      </c>
      <c r="H1" s="331"/>
      <c r="I1" s="331"/>
      <c r="J1" s="331"/>
    </row>
    <row r="2" spans="1:10" ht="12.75">
      <c r="A2" s="321">
        <v>1</v>
      </c>
      <c r="B2" s="329">
        <v>1</v>
      </c>
      <c r="C2" s="322">
        <v>648</v>
      </c>
      <c r="D2" s="323" t="s">
        <v>616</v>
      </c>
      <c r="E2" s="324" t="s">
        <v>465</v>
      </c>
      <c r="F2" s="325">
        <v>1984</v>
      </c>
      <c r="G2" s="324" t="s">
        <v>1364</v>
      </c>
      <c r="H2" s="334">
        <v>0.011018518518518518</v>
      </c>
      <c r="I2" s="327">
        <v>18.907563025210084</v>
      </c>
      <c r="J2" s="328">
        <v>0.0022037037037037034</v>
      </c>
    </row>
    <row r="3" spans="1:10" ht="12.75">
      <c r="A3" s="321">
        <v>2</v>
      </c>
      <c r="B3" s="329">
        <v>2</v>
      </c>
      <c r="C3" s="322">
        <v>705</v>
      </c>
      <c r="D3" s="323" t="s">
        <v>1365</v>
      </c>
      <c r="E3" s="324" t="s">
        <v>465</v>
      </c>
      <c r="F3" s="325">
        <v>1978</v>
      </c>
      <c r="G3" s="324" t="s">
        <v>1366</v>
      </c>
      <c r="H3" s="328">
        <v>0.011423611111111112</v>
      </c>
      <c r="I3" s="327">
        <v>18.237082066869302</v>
      </c>
      <c r="J3" s="328">
        <v>0.0022847222222222223</v>
      </c>
    </row>
    <row r="4" spans="1:10" ht="12.75">
      <c r="A4" s="321">
        <v>3</v>
      </c>
      <c r="B4" s="329">
        <v>3</v>
      </c>
      <c r="C4" s="322">
        <v>507</v>
      </c>
      <c r="D4" s="323" t="s">
        <v>923</v>
      </c>
      <c r="E4" s="324" t="s">
        <v>465</v>
      </c>
      <c r="F4" s="325">
        <v>1967</v>
      </c>
      <c r="G4" s="324" t="s">
        <v>468</v>
      </c>
      <c r="H4" s="328">
        <v>0.011736111111111109</v>
      </c>
      <c r="I4" s="327">
        <v>17.751479289940832</v>
      </c>
      <c r="J4" s="328">
        <v>0.002347222222222222</v>
      </c>
    </row>
    <row r="5" spans="1:10" ht="12.75">
      <c r="A5" s="321">
        <v>4</v>
      </c>
      <c r="B5" s="329">
        <v>4</v>
      </c>
      <c r="C5" s="322">
        <v>619</v>
      </c>
      <c r="D5" s="323" t="s">
        <v>1367</v>
      </c>
      <c r="E5" s="324" t="s">
        <v>465</v>
      </c>
      <c r="F5" s="325">
        <v>1977</v>
      </c>
      <c r="G5" s="324" t="s">
        <v>1052</v>
      </c>
      <c r="H5" s="328">
        <v>0.01175925925925926</v>
      </c>
      <c r="I5" s="327">
        <v>17.716535433070867</v>
      </c>
      <c r="J5" s="328">
        <v>0.002351851851851852</v>
      </c>
    </row>
    <row r="6" spans="1:10" ht="12.75">
      <c r="A6" s="321">
        <v>5</v>
      </c>
      <c r="B6" s="329">
        <v>5</v>
      </c>
      <c r="C6" s="322">
        <v>517</v>
      </c>
      <c r="D6" s="323" t="s">
        <v>915</v>
      </c>
      <c r="E6" s="324" t="s">
        <v>465</v>
      </c>
      <c r="F6" s="325">
        <v>1983</v>
      </c>
      <c r="G6" s="324" t="s">
        <v>468</v>
      </c>
      <c r="H6" s="328">
        <v>0.011782407407407406</v>
      </c>
      <c r="I6" s="327">
        <v>17.681728880157173</v>
      </c>
      <c r="J6" s="328">
        <v>0.002356481481481481</v>
      </c>
    </row>
    <row r="7" spans="1:10" ht="12.75">
      <c r="A7" s="321">
        <v>6</v>
      </c>
      <c r="B7" s="329">
        <v>6</v>
      </c>
      <c r="C7" s="322">
        <v>689</v>
      </c>
      <c r="D7" s="323" t="s">
        <v>1368</v>
      </c>
      <c r="E7" s="324" t="s">
        <v>465</v>
      </c>
      <c r="F7" s="325">
        <v>1970</v>
      </c>
      <c r="G7" s="324" t="s">
        <v>627</v>
      </c>
      <c r="H7" s="328">
        <v>0.012002314814814815</v>
      </c>
      <c r="I7" s="327">
        <v>17.357762777242044</v>
      </c>
      <c r="J7" s="328">
        <v>0.0024004629629629627</v>
      </c>
    </row>
    <row r="8" spans="1:10" ht="12.75">
      <c r="A8" s="321">
        <v>7</v>
      </c>
      <c r="B8" s="329">
        <v>7</v>
      </c>
      <c r="C8" s="322">
        <v>633</v>
      </c>
      <c r="D8" s="323" t="s">
        <v>1369</v>
      </c>
      <c r="E8" s="324" t="s">
        <v>465</v>
      </c>
      <c r="F8" s="325">
        <v>1980</v>
      </c>
      <c r="G8" s="324" t="s">
        <v>1370</v>
      </c>
      <c r="H8" s="328">
        <v>0.012048611111111112</v>
      </c>
      <c r="I8" s="327">
        <v>17.291066282420747</v>
      </c>
      <c r="J8" s="328">
        <v>0.0024097222222222224</v>
      </c>
    </row>
    <row r="9" spans="1:10" ht="12.75">
      <c r="A9" s="321">
        <v>8</v>
      </c>
      <c r="B9" s="329">
        <v>8</v>
      </c>
      <c r="C9" s="322">
        <v>512</v>
      </c>
      <c r="D9" s="323" t="s">
        <v>471</v>
      </c>
      <c r="E9" s="324" t="s">
        <v>465</v>
      </c>
      <c r="F9" s="325">
        <v>1969</v>
      </c>
      <c r="G9" s="324" t="s">
        <v>468</v>
      </c>
      <c r="H9" s="328">
        <v>0.012060185185185186</v>
      </c>
      <c r="I9" s="327">
        <v>17.274472168905948</v>
      </c>
      <c r="J9" s="328">
        <v>0.002412037037037037</v>
      </c>
    </row>
    <row r="10" spans="1:10" ht="12.75">
      <c r="A10" s="321">
        <v>9</v>
      </c>
      <c r="B10" s="329">
        <v>9</v>
      </c>
      <c r="C10" s="322">
        <v>547</v>
      </c>
      <c r="D10" s="323" t="s">
        <v>481</v>
      </c>
      <c r="E10" s="324" t="s">
        <v>465</v>
      </c>
      <c r="F10" s="325">
        <v>1975</v>
      </c>
      <c r="G10" s="324" t="s">
        <v>468</v>
      </c>
      <c r="H10" s="328">
        <v>0.01224537037037037</v>
      </c>
      <c r="I10" s="327">
        <v>17.013232514177695</v>
      </c>
      <c r="J10" s="328">
        <v>0.002449074074074074</v>
      </c>
    </row>
    <row r="11" spans="1:10" ht="12.75">
      <c r="A11" s="321">
        <v>10</v>
      </c>
      <c r="B11" s="329">
        <v>10</v>
      </c>
      <c r="C11" s="322">
        <v>573</v>
      </c>
      <c r="D11" s="323" t="s">
        <v>1371</v>
      </c>
      <c r="E11" s="324" t="s">
        <v>465</v>
      </c>
      <c r="F11" s="325">
        <v>1967</v>
      </c>
      <c r="G11" s="324" t="s">
        <v>568</v>
      </c>
      <c r="H11" s="328">
        <v>0.012430555555555554</v>
      </c>
      <c r="I11" s="327">
        <v>16.759776536312852</v>
      </c>
      <c r="J11" s="328">
        <v>0.002486111111111111</v>
      </c>
    </row>
    <row r="12" spans="1:10" ht="12.75">
      <c r="A12" s="321">
        <v>11</v>
      </c>
      <c r="B12" s="329">
        <v>11</v>
      </c>
      <c r="C12" s="322">
        <v>521</v>
      </c>
      <c r="D12" s="323" t="s">
        <v>618</v>
      </c>
      <c r="E12" s="324" t="s">
        <v>465</v>
      </c>
      <c r="F12" s="325">
        <v>1964</v>
      </c>
      <c r="G12" s="324" t="s">
        <v>468</v>
      </c>
      <c r="H12" s="328">
        <v>0.01252314814814815</v>
      </c>
      <c r="I12" s="327">
        <v>16.635859519408502</v>
      </c>
      <c r="J12" s="328">
        <v>0.00250462962962963</v>
      </c>
    </row>
    <row r="13" spans="1:10" ht="12.75">
      <c r="A13" s="321">
        <v>12</v>
      </c>
      <c r="B13" s="340">
        <v>1</v>
      </c>
      <c r="C13" s="322">
        <v>630</v>
      </c>
      <c r="D13" s="323" t="s">
        <v>493</v>
      </c>
      <c r="E13" s="324" t="s">
        <v>494</v>
      </c>
      <c r="F13" s="325">
        <v>1980</v>
      </c>
      <c r="G13" s="324" t="s">
        <v>468</v>
      </c>
      <c r="H13" s="328">
        <v>0.012615740740740742</v>
      </c>
      <c r="I13" s="327">
        <v>16.513761467889907</v>
      </c>
      <c r="J13" s="328">
        <v>0.0025231481481481485</v>
      </c>
    </row>
    <row r="14" spans="1:10" ht="12.75">
      <c r="A14" s="321">
        <v>13</v>
      </c>
      <c r="B14" s="329">
        <v>13</v>
      </c>
      <c r="C14" s="322">
        <v>638</v>
      </c>
      <c r="D14" s="323" t="s">
        <v>1372</v>
      </c>
      <c r="E14" s="324" t="s">
        <v>465</v>
      </c>
      <c r="F14" s="325">
        <v>1961</v>
      </c>
      <c r="G14" s="324" t="s">
        <v>568</v>
      </c>
      <c r="H14" s="328">
        <v>0.012916666666666667</v>
      </c>
      <c r="I14" s="327">
        <v>16.129032258064516</v>
      </c>
      <c r="J14" s="328">
        <v>0.0025833333333333333</v>
      </c>
    </row>
    <row r="15" spans="1:10" ht="12.75">
      <c r="A15" s="321">
        <v>14</v>
      </c>
      <c r="B15" s="329">
        <v>14</v>
      </c>
      <c r="C15" s="322">
        <v>665</v>
      </c>
      <c r="D15" s="323" t="s">
        <v>1373</v>
      </c>
      <c r="E15" s="324" t="s">
        <v>465</v>
      </c>
      <c r="F15" s="325">
        <v>1977</v>
      </c>
      <c r="G15" s="324" t="s">
        <v>588</v>
      </c>
      <c r="H15" s="328">
        <v>0.013020833333333334</v>
      </c>
      <c r="I15" s="327">
        <v>16</v>
      </c>
      <c r="J15" s="328">
        <v>0.002604166666666667</v>
      </c>
    </row>
    <row r="16" spans="1:10" ht="12.75">
      <c r="A16" s="321">
        <v>15</v>
      </c>
      <c r="B16" s="329">
        <v>15</v>
      </c>
      <c r="C16" s="322">
        <v>623</v>
      </c>
      <c r="D16" s="323" t="s">
        <v>1374</v>
      </c>
      <c r="E16" s="324" t="s">
        <v>465</v>
      </c>
      <c r="F16" s="325">
        <v>1976</v>
      </c>
      <c r="G16" s="324" t="s">
        <v>1375</v>
      </c>
      <c r="H16" s="328">
        <v>0.013078703703703703</v>
      </c>
      <c r="I16" s="327">
        <v>15.929203539823009</v>
      </c>
      <c r="J16" s="328">
        <v>0.0026157407407407405</v>
      </c>
    </row>
    <row r="17" spans="1:10" ht="12.75">
      <c r="A17" s="321">
        <v>16</v>
      </c>
      <c r="B17" s="329">
        <v>16</v>
      </c>
      <c r="C17" s="322">
        <v>711</v>
      </c>
      <c r="D17" s="323" t="s">
        <v>1376</v>
      </c>
      <c r="E17" s="324" t="s">
        <v>465</v>
      </c>
      <c r="F17" s="325">
        <v>1963</v>
      </c>
      <c r="G17" s="324" t="s">
        <v>1377</v>
      </c>
      <c r="H17" s="328">
        <v>0.01324074074074074</v>
      </c>
      <c r="I17" s="327">
        <v>15.734265734265735</v>
      </c>
      <c r="J17" s="328">
        <v>0.002648148148148148</v>
      </c>
    </row>
    <row r="18" spans="1:10" ht="12.75">
      <c r="A18" s="321">
        <v>17</v>
      </c>
      <c r="B18" s="329">
        <v>17</v>
      </c>
      <c r="C18" s="322">
        <v>674</v>
      </c>
      <c r="D18" s="323" t="s">
        <v>1378</v>
      </c>
      <c r="E18" s="324" t="s">
        <v>465</v>
      </c>
      <c r="F18" s="325">
        <v>1967</v>
      </c>
      <c r="G18" s="324" t="s">
        <v>468</v>
      </c>
      <c r="H18" s="328">
        <v>0.013252314814814814</v>
      </c>
      <c r="I18" s="327">
        <v>15.72052401746725</v>
      </c>
      <c r="J18" s="328">
        <v>0.002650462962962963</v>
      </c>
    </row>
    <row r="19" spans="1:10" ht="12.75">
      <c r="A19" s="321">
        <v>18</v>
      </c>
      <c r="B19" s="329">
        <v>18</v>
      </c>
      <c r="C19" s="322">
        <v>734</v>
      </c>
      <c r="D19" s="323" t="s">
        <v>1379</v>
      </c>
      <c r="E19" s="324" t="s">
        <v>465</v>
      </c>
      <c r="F19" s="325">
        <v>1993</v>
      </c>
      <c r="G19" s="324" t="s">
        <v>1380</v>
      </c>
      <c r="H19" s="328">
        <v>0.013275462962962963</v>
      </c>
      <c r="I19" s="327">
        <v>15.693112467306015</v>
      </c>
      <c r="J19" s="328">
        <v>0.0026550925925925926</v>
      </c>
    </row>
    <row r="20" spans="1:10" ht="12.75">
      <c r="A20" s="321">
        <v>19</v>
      </c>
      <c r="B20" s="329">
        <v>19</v>
      </c>
      <c r="C20" s="322">
        <v>536</v>
      </c>
      <c r="D20" s="323" t="s">
        <v>506</v>
      </c>
      <c r="E20" s="324" t="s">
        <v>465</v>
      </c>
      <c r="F20" s="325">
        <v>1963</v>
      </c>
      <c r="G20" s="324" t="s">
        <v>468</v>
      </c>
      <c r="H20" s="328">
        <v>0.01332175925925926</v>
      </c>
      <c r="I20" s="327">
        <v>15.638575152041701</v>
      </c>
      <c r="J20" s="328">
        <v>0.002664351851851852</v>
      </c>
    </row>
    <row r="21" spans="1:10" ht="12.75">
      <c r="A21" s="321">
        <v>20</v>
      </c>
      <c r="B21" s="329">
        <v>20</v>
      </c>
      <c r="C21" s="322">
        <v>566</v>
      </c>
      <c r="D21" s="323" t="s">
        <v>496</v>
      </c>
      <c r="E21" s="324" t="s">
        <v>465</v>
      </c>
      <c r="F21" s="325">
        <v>1968</v>
      </c>
      <c r="G21" s="324" t="s">
        <v>468</v>
      </c>
      <c r="H21" s="328">
        <v>0.013333333333333334</v>
      </c>
      <c r="I21" s="327">
        <v>15.625</v>
      </c>
      <c r="J21" s="328">
        <v>0.002666666666666667</v>
      </c>
    </row>
    <row r="22" spans="1:10" ht="12.75">
      <c r="A22" s="321">
        <v>21</v>
      </c>
      <c r="B22" s="321"/>
      <c r="C22" s="322">
        <v>658</v>
      </c>
      <c r="D22" s="323" t="s">
        <v>629</v>
      </c>
      <c r="E22" s="324" t="s">
        <v>465</v>
      </c>
      <c r="F22" s="325">
        <v>1994</v>
      </c>
      <c r="G22" s="324" t="s">
        <v>650</v>
      </c>
      <c r="H22" s="328">
        <v>0.0134375</v>
      </c>
      <c r="I22" s="327">
        <v>15.503875968992247</v>
      </c>
      <c r="J22" s="328">
        <v>0.0026875</v>
      </c>
    </row>
    <row r="23" spans="1:10" ht="12.75">
      <c r="A23" s="321">
        <v>22</v>
      </c>
      <c r="B23" s="321"/>
      <c r="C23" s="322">
        <v>541</v>
      </c>
      <c r="D23" s="323" t="s">
        <v>509</v>
      </c>
      <c r="E23" s="324" t="s">
        <v>465</v>
      </c>
      <c r="F23" s="325">
        <v>1964</v>
      </c>
      <c r="G23" s="324" t="s">
        <v>468</v>
      </c>
      <c r="H23" s="328">
        <v>0.01357638888888889</v>
      </c>
      <c r="I23" s="327">
        <v>15.345268542199486</v>
      </c>
      <c r="J23" s="328">
        <v>0.002715277777777778</v>
      </c>
    </row>
    <row r="24" spans="1:10" ht="12.75">
      <c r="A24" s="321">
        <v>23</v>
      </c>
      <c r="B24" s="321"/>
      <c r="C24" s="322">
        <v>613</v>
      </c>
      <c r="D24" s="323" t="s">
        <v>1381</v>
      </c>
      <c r="E24" s="324" t="s">
        <v>465</v>
      </c>
      <c r="F24" s="325">
        <v>1951</v>
      </c>
      <c r="G24" s="324" t="s">
        <v>1057</v>
      </c>
      <c r="H24" s="328">
        <v>0.013587962962962963</v>
      </c>
      <c r="I24" s="327">
        <v>15.33219761499148</v>
      </c>
      <c r="J24" s="328">
        <v>0.0027175925925925926</v>
      </c>
    </row>
    <row r="25" spans="1:10" ht="12.75">
      <c r="A25" s="321">
        <v>24</v>
      </c>
      <c r="B25" s="340">
        <v>2</v>
      </c>
      <c r="C25" s="322">
        <v>706</v>
      </c>
      <c r="D25" s="323" t="s">
        <v>513</v>
      </c>
      <c r="E25" s="324" t="s">
        <v>494</v>
      </c>
      <c r="F25" s="325">
        <v>1976</v>
      </c>
      <c r="G25" s="324" t="s">
        <v>468</v>
      </c>
      <c r="H25" s="328">
        <v>0.013703703703703704</v>
      </c>
      <c r="I25" s="327">
        <v>15.202702702702702</v>
      </c>
      <c r="J25" s="328">
        <v>0.0027407407407407406</v>
      </c>
    </row>
    <row r="26" spans="1:10" ht="12.75">
      <c r="A26" s="321">
        <v>25</v>
      </c>
      <c r="B26" s="321"/>
      <c r="C26" s="322">
        <v>608</v>
      </c>
      <c r="D26" s="323" t="s">
        <v>1382</v>
      </c>
      <c r="E26" s="324" t="s">
        <v>465</v>
      </c>
      <c r="F26" s="325">
        <v>1992</v>
      </c>
      <c r="G26" s="324" t="s">
        <v>1057</v>
      </c>
      <c r="H26" s="328">
        <v>0.013784722222222224</v>
      </c>
      <c r="I26" s="327">
        <v>15.113350125944583</v>
      </c>
      <c r="J26" s="328">
        <v>0.0027569444444444447</v>
      </c>
    </row>
    <row r="27" spans="1:10" ht="12.75">
      <c r="A27" s="321">
        <v>26</v>
      </c>
      <c r="B27" s="321"/>
      <c r="C27" s="322">
        <v>720</v>
      </c>
      <c r="D27" s="323" t="s">
        <v>482</v>
      </c>
      <c r="E27" s="324" t="s">
        <v>465</v>
      </c>
      <c r="F27" s="325">
        <v>1978</v>
      </c>
      <c r="G27" s="324" t="s">
        <v>468</v>
      </c>
      <c r="H27" s="328">
        <v>0.013807870370370371</v>
      </c>
      <c r="I27" s="327">
        <v>15.088013411567475</v>
      </c>
      <c r="J27" s="328">
        <v>0.0027615740740740743</v>
      </c>
    </row>
    <row r="28" spans="1:10" ht="12.75">
      <c r="A28" s="321">
        <v>27</v>
      </c>
      <c r="B28" s="321"/>
      <c r="C28" s="322">
        <v>577</v>
      </c>
      <c r="D28" s="323" t="s">
        <v>1383</v>
      </c>
      <c r="E28" s="324" t="s">
        <v>465</v>
      </c>
      <c r="F28" s="325">
        <v>1981</v>
      </c>
      <c r="G28" s="324" t="s">
        <v>1153</v>
      </c>
      <c r="H28" s="328">
        <v>0.013854166666666666</v>
      </c>
      <c r="I28" s="327">
        <v>15.037593984962406</v>
      </c>
      <c r="J28" s="328">
        <v>0.002770833333333333</v>
      </c>
    </row>
    <row r="29" spans="1:10" ht="12.75">
      <c r="A29" s="321">
        <v>28</v>
      </c>
      <c r="B29" s="321"/>
      <c r="C29" s="322">
        <v>568</v>
      </c>
      <c r="D29" s="323" t="s">
        <v>1384</v>
      </c>
      <c r="E29" s="324" t="s">
        <v>465</v>
      </c>
      <c r="F29" s="325">
        <v>1961</v>
      </c>
      <c r="G29" s="324" t="s">
        <v>568</v>
      </c>
      <c r="H29" s="328">
        <v>0.013877314814814815</v>
      </c>
      <c r="I29" s="327">
        <v>15.012510425354463</v>
      </c>
      <c r="J29" s="328">
        <v>0.002775462962962963</v>
      </c>
    </row>
    <row r="30" spans="1:10" ht="12.75">
      <c r="A30" s="321">
        <v>29</v>
      </c>
      <c r="B30" s="321"/>
      <c r="C30" s="322">
        <v>666</v>
      </c>
      <c r="D30" s="323" t="s">
        <v>1385</v>
      </c>
      <c r="E30" s="324" t="s">
        <v>465</v>
      </c>
      <c r="F30" s="325">
        <v>1972</v>
      </c>
      <c r="G30" s="324" t="s">
        <v>547</v>
      </c>
      <c r="H30" s="328">
        <v>0.014039351851851851</v>
      </c>
      <c r="I30" s="327">
        <v>14.83924154987634</v>
      </c>
      <c r="J30" s="328">
        <v>0.0028078703703703703</v>
      </c>
    </row>
    <row r="31" spans="1:10" ht="12.75">
      <c r="A31" s="321">
        <v>30</v>
      </c>
      <c r="B31" s="340">
        <v>3</v>
      </c>
      <c r="C31" s="322">
        <v>515</v>
      </c>
      <c r="D31" s="323" t="s">
        <v>1486</v>
      </c>
      <c r="E31" s="324" t="s">
        <v>494</v>
      </c>
      <c r="F31" s="325">
        <v>1967</v>
      </c>
      <c r="G31" s="324" t="s">
        <v>468</v>
      </c>
      <c r="H31" s="328">
        <v>0.0140625</v>
      </c>
      <c r="I31" s="327">
        <v>14.814814814814815</v>
      </c>
      <c r="J31" s="328">
        <v>0.0028125</v>
      </c>
    </row>
    <row r="32" spans="1:10" ht="12.75">
      <c r="A32" s="321">
        <v>31</v>
      </c>
      <c r="B32" s="340">
        <v>4</v>
      </c>
      <c r="C32" s="322">
        <v>510</v>
      </c>
      <c r="D32" s="323" t="s">
        <v>510</v>
      </c>
      <c r="E32" s="324" t="s">
        <v>494</v>
      </c>
      <c r="F32" s="325">
        <v>1965</v>
      </c>
      <c r="G32" s="324" t="s">
        <v>468</v>
      </c>
      <c r="H32" s="328">
        <v>0.014074074074074074</v>
      </c>
      <c r="I32" s="327">
        <v>14.802631578947368</v>
      </c>
      <c r="J32" s="328">
        <v>0.0028148148148148147</v>
      </c>
    </row>
    <row r="33" spans="1:10" ht="12.75">
      <c r="A33" s="321">
        <v>32</v>
      </c>
      <c r="B33" s="340"/>
      <c r="C33" s="322">
        <v>716</v>
      </c>
      <c r="D33" s="323" t="s">
        <v>1386</v>
      </c>
      <c r="E33" s="324" t="s">
        <v>465</v>
      </c>
      <c r="F33" s="325">
        <v>1995</v>
      </c>
      <c r="G33" s="324" t="s">
        <v>1387</v>
      </c>
      <c r="H33" s="328">
        <v>0.014305555555555557</v>
      </c>
      <c r="I33" s="327">
        <v>14.563106796116502</v>
      </c>
      <c r="J33" s="328">
        <v>0.0028611111111111116</v>
      </c>
    </row>
    <row r="34" spans="1:10" ht="12.75">
      <c r="A34" s="321">
        <v>33</v>
      </c>
      <c r="B34" s="340"/>
      <c r="C34" s="322">
        <v>693</v>
      </c>
      <c r="D34" s="323" t="s">
        <v>1388</v>
      </c>
      <c r="E34" s="324" t="s">
        <v>465</v>
      </c>
      <c r="F34" s="325">
        <v>1990</v>
      </c>
      <c r="G34" s="324" t="s">
        <v>1275</v>
      </c>
      <c r="H34" s="328">
        <v>0.014386574074074072</v>
      </c>
      <c r="I34" s="327">
        <v>14.48109412711183</v>
      </c>
      <c r="J34" s="328">
        <v>0.0028773148148148143</v>
      </c>
    </row>
    <row r="35" spans="1:10" ht="12.75">
      <c r="A35" s="321">
        <v>34</v>
      </c>
      <c r="B35" s="340"/>
      <c r="C35" s="322">
        <v>654</v>
      </c>
      <c r="D35" s="323" t="s">
        <v>638</v>
      </c>
      <c r="E35" s="324" t="s">
        <v>465</v>
      </c>
      <c r="F35" s="325">
        <v>1962</v>
      </c>
      <c r="G35" s="324" t="s">
        <v>612</v>
      </c>
      <c r="H35" s="328">
        <v>0.014432870370370372</v>
      </c>
      <c r="I35" s="327">
        <v>14.434643143544506</v>
      </c>
      <c r="J35" s="328">
        <v>0.0028865740740740744</v>
      </c>
    </row>
    <row r="36" spans="1:10" ht="12.75">
      <c r="A36" s="321">
        <v>35</v>
      </c>
      <c r="B36" s="340">
        <v>5</v>
      </c>
      <c r="C36" s="322">
        <v>655</v>
      </c>
      <c r="D36" s="323" t="s">
        <v>641</v>
      </c>
      <c r="E36" s="324" t="s">
        <v>494</v>
      </c>
      <c r="F36" s="325">
        <v>1964</v>
      </c>
      <c r="G36" s="324" t="s">
        <v>612</v>
      </c>
      <c r="H36" s="328">
        <v>0.014432870370370372</v>
      </c>
      <c r="I36" s="327">
        <v>14.434643143544506</v>
      </c>
      <c r="J36" s="328">
        <v>0.0028865740740740744</v>
      </c>
    </row>
    <row r="37" spans="1:10" ht="12.75">
      <c r="A37" s="321">
        <v>36</v>
      </c>
      <c r="B37" s="340"/>
      <c r="C37" s="322">
        <v>707</v>
      </c>
      <c r="D37" s="323" t="s">
        <v>1389</v>
      </c>
      <c r="E37" s="324" t="s">
        <v>465</v>
      </c>
      <c r="F37" s="325">
        <v>1979</v>
      </c>
      <c r="G37" s="324" t="s">
        <v>1390</v>
      </c>
      <c r="H37" s="328">
        <v>0.014675925925925926</v>
      </c>
      <c r="I37" s="327">
        <v>14.195583596214512</v>
      </c>
      <c r="J37" s="328">
        <v>0.002935185185185185</v>
      </c>
    </row>
    <row r="38" spans="1:10" ht="12.75">
      <c r="A38" s="321">
        <v>37</v>
      </c>
      <c r="B38" s="340">
        <v>6</v>
      </c>
      <c r="C38" s="322">
        <v>642</v>
      </c>
      <c r="D38" s="323" t="s">
        <v>1487</v>
      </c>
      <c r="E38" s="324" t="s">
        <v>494</v>
      </c>
      <c r="F38" s="325">
        <v>1980</v>
      </c>
      <c r="G38" s="324" t="s">
        <v>1488</v>
      </c>
      <c r="H38" s="328">
        <v>0.0146875</v>
      </c>
      <c r="I38" s="327">
        <v>14.184397163120567</v>
      </c>
      <c r="J38" s="328">
        <v>0.0029375</v>
      </c>
    </row>
    <row r="39" spans="1:10" ht="12.75">
      <c r="A39" s="321">
        <v>38</v>
      </c>
      <c r="B39" s="340">
        <v>7</v>
      </c>
      <c r="C39" s="322">
        <v>691</v>
      </c>
      <c r="D39" s="323" t="s">
        <v>655</v>
      </c>
      <c r="E39" s="324" t="s">
        <v>494</v>
      </c>
      <c r="F39" s="325">
        <v>1981</v>
      </c>
      <c r="G39" s="324" t="s">
        <v>468</v>
      </c>
      <c r="H39" s="328">
        <v>0.014733796296296295</v>
      </c>
      <c r="I39" s="327">
        <v>14.139827179890025</v>
      </c>
      <c r="J39" s="328">
        <v>0.002946759259259259</v>
      </c>
    </row>
    <row r="40" spans="1:10" ht="12.75">
      <c r="A40" s="321">
        <v>39</v>
      </c>
      <c r="B40" s="340"/>
      <c r="C40" s="322">
        <v>721</v>
      </c>
      <c r="D40" s="323" t="s">
        <v>1391</v>
      </c>
      <c r="E40" s="324" t="s">
        <v>465</v>
      </c>
      <c r="F40" s="325">
        <v>1972</v>
      </c>
      <c r="G40" s="324" t="s">
        <v>540</v>
      </c>
      <c r="H40" s="328">
        <v>0.014756944444444446</v>
      </c>
      <c r="I40" s="327">
        <v>14.117647058823529</v>
      </c>
      <c r="J40" s="328">
        <v>0.0029513888888888892</v>
      </c>
    </row>
    <row r="41" spans="1:10" ht="12.75">
      <c r="A41" s="321">
        <v>40</v>
      </c>
      <c r="B41" s="340"/>
      <c r="C41" s="322">
        <v>645</v>
      </c>
      <c r="D41" s="323" t="s">
        <v>1392</v>
      </c>
      <c r="E41" s="324" t="s">
        <v>465</v>
      </c>
      <c r="F41" s="325">
        <v>1955</v>
      </c>
      <c r="G41" s="324" t="s">
        <v>468</v>
      </c>
      <c r="H41" s="328">
        <v>0.014756944444444446</v>
      </c>
      <c r="I41" s="327">
        <v>14.117647058823529</v>
      </c>
      <c r="J41" s="328">
        <v>0.0029513888888888892</v>
      </c>
    </row>
    <row r="42" spans="1:10" ht="12.75">
      <c r="A42" s="321">
        <v>41</v>
      </c>
      <c r="B42" s="340"/>
      <c r="C42" s="322">
        <v>506</v>
      </c>
      <c r="D42" s="323" t="s">
        <v>559</v>
      </c>
      <c r="E42" s="324" t="s">
        <v>465</v>
      </c>
      <c r="F42" s="325">
        <v>1972</v>
      </c>
      <c r="G42" s="324" t="s">
        <v>468</v>
      </c>
      <c r="H42" s="328">
        <v>0.01476851851851852</v>
      </c>
      <c r="I42" s="327">
        <v>14.106583072100314</v>
      </c>
      <c r="J42" s="328">
        <v>0.002953703703703704</v>
      </c>
    </row>
    <row r="43" spans="1:10" ht="12.75">
      <c r="A43" s="321">
        <v>42</v>
      </c>
      <c r="B43" s="340"/>
      <c r="C43" s="322">
        <v>728</v>
      </c>
      <c r="D43" s="323" t="s">
        <v>1393</v>
      </c>
      <c r="E43" s="324" t="s">
        <v>465</v>
      </c>
      <c r="F43" s="325">
        <v>1965</v>
      </c>
      <c r="G43" s="324" t="s">
        <v>1394</v>
      </c>
      <c r="H43" s="328">
        <v>0.014872685185185185</v>
      </c>
      <c r="I43" s="327">
        <v>14.007782101167315</v>
      </c>
      <c r="J43" s="328">
        <v>0.002974537037037037</v>
      </c>
    </row>
    <row r="44" spans="1:10" ht="12.75">
      <c r="A44" s="321">
        <v>43</v>
      </c>
      <c r="B44" s="340"/>
      <c r="C44" s="322">
        <v>647</v>
      </c>
      <c r="D44" s="323" t="s">
        <v>1395</v>
      </c>
      <c r="E44" s="324" t="s">
        <v>465</v>
      </c>
      <c r="F44" s="325">
        <v>1959</v>
      </c>
      <c r="G44" s="324" t="s">
        <v>1208</v>
      </c>
      <c r="H44" s="328">
        <v>0.014918981481481483</v>
      </c>
      <c r="I44" s="327">
        <v>13.964313421256788</v>
      </c>
      <c r="J44" s="328">
        <v>0.0029837962962962965</v>
      </c>
    </row>
    <row r="45" spans="1:10" ht="12.75">
      <c r="A45" s="321">
        <v>44</v>
      </c>
      <c r="B45" s="340"/>
      <c r="C45" s="322">
        <v>549</v>
      </c>
      <c r="D45" s="323" t="s">
        <v>651</v>
      </c>
      <c r="E45" s="324" t="s">
        <v>465</v>
      </c>
      <c r="F45" s="325">
        <v>1966</v>
      </c>
      <c r="G45" s="324" t="s">
        <v>468</v>
      </c>
      <c r="H45" s="328">
        <v>0.014988425925925926</v>
      </c>
      <c r="I45" s="327">
        <v>13.899613899613898</v>
      </c>
      <c r="J45" s="328">
        <v>0.0029976851851851853</v>
      </c>
    </row>
    <row r="46" spans="1:10" ht="12.75">
      <c r="A46" s="321">
        <v>45</v>
      </c>
      <c r="B46" s="340"/>
      <c r="C46" s="322">
        <v>644</v>
      </c>
      <c r="D46" s="323" t="s">
        <v>671</v>
      </c>
      <c r="E46" s="324" t="s">
        <v>465</v>
      </c>
      <c r="F46" s="325">
        <v>1966</v>
      </c>
      <c r="G46" s="324" t="s">
        <v>476</v>
      </c>
      <c r="H46" s="328">
        <v>0.015011574074074075</v>
      </c>
      <c r="I46" s="327">
        <v>13.87818041634541</v>
      </c>
      <c r="J46" s="328">
        <v>0.003002314814814815</v>
      </c>
    </row>
    <row r="47" spans="1:10" ht="12.75">
      <c r="A47" s="321">
        <v>47</v>
      </c>
      <c r="B47" s="340"/>
      <c r="C47" s="322">
        <v>539</v>
      </c>
      <c r="D47" s="323" t="s">
        <v>673</v>
      </c>
      <c r="E47" s="324" t="s">
        <v>465</v>
      </c>
      <c r="F47" s="325">
        <v>1962</v>
      </c>
      <c r="G47" s="324" t="s">
        <v>468</v>
      </c>
      <c r="H47" s="328">
        <v>0.015023148148148148</v>
      </c>
      <c r="I47" s="327">
        <v>13.867488443759632</v>
      </c>
      <c r="J47" s="328">
        <v>0.0030046296296296297</v>
      </c>
    </row>
    <row r="48" spans="1:10" ht="12.75">
      <c r="A48" s="321">
        <v>46</v>
      </c>
      <c r="B48" s="340">
        <v>8</v>
      </c>
      <c r="C48" s="322">
        <v>558</v>
      </c>
      <c r="D48" s="323" t="s">
        <v>1489</v>
      </c>
      <c r="E48" s="324" t="s">
        <v>494</v>
      </c>
      <c r="F48" s="325">
        <v>1996</v>
      </c>
      <c r="G48" s="324" t="s">
        <v>468</v>
      </c>
      <c r="H48" s="328">
        <v>0.015023148148148148</v>
      </c>
      <c r="I48" s="327">
        <v>13.867488443759632</v>
      </c>
      <c r="J48" s="328">
        <v>0.0030046296296296297</v>
      </c>
    </row>
    <row r="49" spans="1:10" ht="12.75">
      <c r="A49" s="321">
        <v>48</v>
      </c>
      <c r="B49" s="340"/>
      <c r="C49" s="322">
        <v>530</v>
      </c>
      <c r="D49" s="323" t="s">
        <v>1396</v>
      </c>
      <c r="E49" s="324" t="s">
        <v>465</v>
      </c>
      <c r="F49" s="325">
        <v>1977</v>
      </c>
      <c r="G49" s="324" t="s">
        <v>468</v>
      </c>
      <c r="H49" s="328">
        <v>0.015057870370370369</v>
      </c>
      <c r="I49" s="327">
        <v>13.835511145272868</v>
      </c>
      <c r="J49" s="328">
        <v>0.0030115740740740736</v>
      </c>
    </row>
    <row r="50" spans="1:10" ht="12.75">
      <c r="A50" s="321">
        <v>49</v>
      </c>
      <c r="B50" s="340"/>
      <c r="C50" s="322">
        <v>673</v>
      </c>
      <c r="D50" s="323" t="s">
        <v>1397</v>
      </c>
      <c r="E50" s="324" t="s">
        <v>465</v>
      </c>
      <c r="F50" s="325">
        <v>1969</v>
      </c>
      <c r="G50" s="324" t="s">
        <v>1398</v>
      </c>
      <c r="H50" s="328">
        <v>0.015266203703703705</v>
      </c>
      <c r="I50" s="327">
        <v>13.646702047005306</v>
      </c>
      <c r="J50" s="328">
        <v>0.003053240740740741</v>
      </c>
    </row>
    <row r="51" spans="1:10" ht="12.75">
      <c r="A51" s="321">
        <v>50</v>
      </c>
      <c r="B51" s="340"/>
      <c r="C51" s="322">
        <v>667</v>
      </c>
      <c r="D51" s="323" t="s">
        <v>1399</v>
      </c>
      <c r="E51" s="324" t="s">
        <v>465</v>
      </c>
      <c r="F51" s="325">
        <v>1955</v>
      </c>
      <c r="G51" s="324" t="s">
        <v>1400</v>
      </c>
      <c r="H51" s="328">
        <v>0.01528935185185185</v>
      </c>
      <c r="I51" s="327">
        <v>13.626040878122636</v>
      </c>
      <c r="J51" s="328">
        <v>0.00305787037037037</v>
      </c>
    </row>
    <row r="52" spans="1:10" ht="12.75">
      <c r="A52" s="321">
        <v>51</v>
      </c>
      <c r="B52" s="340">
        <v>9</v>
      </c>
      <c r="C52" s="322">
        <v>664</v>
      </c>
      <c r="D52" s="323" t="s">
        <v>1490</v>
      </c>
      <c r="E52" s="324" t="s">
        <v>494</v>
      </c>
      <c r="F52" s="325">
        <v>1980</v>
      </c>
      <c r="G52" s="324" t="s">
        <v>468</v>
      </c>
      <c r="H52" s="328">
        <v>0.015335648148148147</v>
      </c>
      <c r="I52" s="327">
        <v>13.584905660377359</v>
      </c>
      <c r="J52" s="328">
        <v>0.0030671296296296293</v>
      </c>
    </row>
    <row r="53" spans="1:10" ht="12.75">
      <c r="A53" s="321">
        <v>52</v>
      </c>
      <c r="B53" s="340"/>
      <c r="C53" s="322">
        <v>554</v>
      </c>
      <c r="D53" s="323" t="s">
        <v>678</v>
      </c>
      <c r="E53" s="324" t="s">
        <v>465</v>
      </c>
      <c r="F53" s="325">
        <v>1962</v>
      </c>
      <c r="G53" s="324" t="s">
        <v>468</v>
      </c>
      <c r="H53" s="328">
        <v>0.015532407407407406</v>
      </c>
      <c r="I53" s="327">
        <v>13.412816691505219</v>
      </c>
      <c r="J53" s="328">
        <v>0.0031064814814814813</v>
      </c>
    </row>
    <row r="54" spans="1:10" ht="12.75">
      <c r="A54" s="321">
        <v>53</v>
      </c>
      <c r="B54" s="340"/>
      <c r="C54" s="322">
        <v>690</v>
      </c>
      <c r="D54" s="323" t="s">
        <v>1401</v>
      </c>
      <c r="E54" s="324" t="s">
        <v>465</v>
      </c>
      <c r="F54" s="325">
        <v>1954</v>
      </c>
      <c r="G54" s="324" t="s">
        <v>1402</v>
      </c>
      <c r="H54" s="328">
        <v>0.015601851851851851</v>
      </c>
      <c r="I54" s="327">
        <v>13.353115727002967</v>
      </c>
      <c r="J54" s="328">
        <v>0.00312037037037037</v>
      </c>
    </row>
    <row r="55" spans="1:10" ht="12.75">
      <c r="A55" s="321">
        <v>54</v>
      </c>
      <c r="B55" s="340"/>
      <c r="C55" s="322">
        <v>508</v>
      </c>
      <c r="D55" s="323" t="s">
        <v>1403</v>
      </c>
      <c r="E55" s="324" t="s">
        <v>465</v>
      </c>
      <c r="F55" s="325">
        <v>1956</v>
      </c>
      <c r="G55" s="324" t="s">
        <v>468</v>
      </c>
      <c r="H55" s="328">
        <v>0.015659722222222224</v>
      </c>
      <c r="I55" s="327">
        <v>13.303769401330376</v>
      </c>
      <c r="J55" s="328">
        <v>0.003131944444444445</v>
      </c>
    </row>
    <row r="56" spans="1:10" ht="12.75">
      <c r="A56" s="321">
        <v>55</v>
      </c>
      <c r="B56" s="340"/>
      <c r="C56" s="322">
        <v>607</v>
      </c>
      <c r="D56" s="323" t="s">
        <v>1404</v>
      </c>
      <c r="E56" s="324" t="s">
        <v>465</v>
      </c>
      <c r="F56" s="325">
        <v>1960</v>
      </c>
      <c r="G56" s="324" t="s">
        <v>1057</v>
      </c>
      <c r="H56" s="328">
        <v>0.015717592592592592</v>
      </c>
      <c r="I56" s="327">
        <v>13.25478645066274</v>
      </c>
      <c r="J56" s="328">
        <v>0.0031435185185185186</v>
      </c>
    </row>
    <row r="57" spans="1:10" ht="12.75">
      <c r="A57" s="321">
        <v>56</v>
      </c>
      <c r="B57" s="340"/>
      <c r="C57" s="322">
        <v>612</v>
      </c>
      <c r="D57" s="323" t="s">
        <v>1405</v>
      </c>
      <c r="E57" s="324" t="s">
        <v>465</v>
      </c>
      <c r="F57" s="325">
        <v>1976</v>
      </c>
      <c r="G57" s="324" t="s">
        <v>1057</v>
      </c>
      <c r="H57" s="328">
        <v>0.015717592592592592</v>
      </c>
      <c r="I57" s="327">
        <v>13.25478645066274</v>
      </c>
      <c r="J57" s="328">
        <v>0.0031435185185185186</v>
      </c>
    </row>
    <row r="58" spans="1:10" ht="12.75">
      <c r="A58" s="321">
        <v>57</v>
      </c>
      <c r="B58" s="340"/>
      <c r="C58" s="322">
        <v>567</v>
      </c>
      <c r="D58" s="323" t="s">
        <v>1406</v>
      </c>
      <c r="E58" s="324" t="s">
        <v>465</v>
      </c>
      <c r="F58" s="325">
        <v>1968</v>
      </c>
      <c r="G58" s="324" t="s">
        <v>1407</v>
      </c>
      <c r="H58" s="328">
        <v>0.015740740740740743</v>
      </c>
      <c r="I58" s="327">
        <v>13.235294117647058</v>
      </c>
      <c r="J58" s="328">
        <v>0.0031481481481481486</v>
      </c>
    </row>
    <row r="59" spans="1:10" ht="12.75">
      <c r="A59" s="321">
        <v>58</v>
      </c>
      <c r="B59" s="340"/>
      <c r="C59" s="322">
        <v>652</v>
      </c>
      <c r="D59" s="323" t="s">
        <v>1408</v>
      </c>
      <c r="E59" s="324" t="s">
        <v>465</v>
      </c>
      <c r="F59" s="325">
        <v>1948</v>
      </c>
      <c r="G59" s="324" t="s">
        <v>476</v>
      </c>
      <c r="H59" s="328">
        <v>0.01577546296296296</v>
      </c>
      <c r="I59" s="327">
        <v>13.206162876008806</v>
      </c>
      <c r="J59" s="328">
        <v>0.003155092592592592</v>
      </c>
    </row>
    <row r="60" spans="1:10" ht="12.75">
      <c r="A60" s="321">
        <v>59</v>
      </c>
      <c r="B60" s="340"/>
      <c r="C60" s="322">
        <v>603</v>
      </c>
      <c r="D60" s="323" t="s">
        <v>1409</v>
      </c>
      <c r="E60" s="324" t="s">
        <v>465</v>
      </c>
      <c r="F60" s="325">
        <v>1957</v>
      </c>
      <c r="G60" s="324" t="s">
        <v>1057</v>
      </c>
      <c r="H60" s="328">
        <v>0.01579861111111111</v>
      </c>
      <c r="I60" s="327">
        <v>13.186813186813188</v>
      </c>
      <c r="J60" s="328">
        <v>0.003159722222222222</v>
      </c>
    </row>
    <row r="61" spans="1:10" ht="12.75">
      <c r="A61" s="321">
        <v>60</v>
      </c>
      <c r="B61" s="340">
        <v>10</v>
      </c>
      <c r="C61" s="322">
        <v>570</v>
      </c>
      <c r="D61" s="323" t="s">
        <v>1491</v>
      </c>
      <c r="E61" s="324" t="s">
        <v>494</v>
      </c>
      <c r="F61" s="325">
        <v>1992</v>
      </c>
      <c r="G61" s="324" t="s">
        <v>568</v>
      </c>
      <c r="H61" s="328">
        <v>0.01582175925925926</v>
      </c>
      <c r="I61" s="327">
        <v>13.167520117044623</v>
      </c>
      <c r="J61" s="328">
        <v>0.0031643518518518522</v>
      </c>
    </row>
    <row r="62" spans="1:10" ht="12.75">
      <c r="A62" s="321">
        <v>61</v>
      </c>
      <c r="B62" s="321"/>
      <c r="C62" s="322">
        <v>703</v>
      </c>
      <c r="D62" s="323" t="s">
        <v>1410</v>
      </c>
      <c r="E62" s="324" t="s">
        <v>465</v>
      </c>
      <c r="F62" s="325">
        <v>1988</v>
      </c>
      <c r="G62" s="324" t="s">
        <v>490</v>
      </c>
      <c r="H62" s="328">
        <v>0.01587962962962963</v>
      </c>
      <c r="I62" s="327">
        <v>13.119533527696793</v>
      </c>
      <c r="J62" s="328">
        <v>0.003175925925925926</v>
      </c>
    </row>
    <row r="63" spans="1:10" ht="12.75">
      <c r="A63" s="321">
        <v>62</v>
      </c>
      <c r="B63" s="321"/>
      <c r="C63" s="322">
        <v>660</v>
      </c>
      <c r="D63" s="323" t="s">
        <v>1492</v>
      </c>
      <c r="E63" s="324" t="s">
        <v>494</v>
      </c>
      <c r="F63" s="325">
        <v>1947</v>
      </c>
      <c r="G63" s="324" t="s">
        <v>1493</v>
      </c>
      <c r="H63" s="328">
        <v>0.01605324074074074</v>
      </c>
      <c r="I63" s="327">
        <v>12.977649603460707</v>
      </c>
      <c r="J63" s="328">
        <v>0.003210648148148148</v>
      </c>
    </row>
    <row r="64" spans="1:10" ht="12.75">
      <c r="A64" s="321">
        <v>63</v>
      </c>
      <c r="B64" s="321"/>
      <c r="C64" s="322">
        <v>563</v>
      </c>
      <c r="D64" s="323" t="s">
        <v>1411</v>
      </c>
      <c r="E64" s="324" t="s">
        <v>465</v>
      </c>
      <c r="F64" s="325">
        <v>1955</v>
      </c>
      <c r="G64" s="324" t="s">
        <v>468</v>
      </c>
      <c r="H64" s="328">
        <v>0.016087962962962964</v>
      </c>
      <c r="I64" s="327">
        <v>12.949640287769784</v>
      </c>
      <c r="J64" s="328">
        <v>0.0032175925925925926</v>
      </c>
    </row>
    <row r="65" spans="1:10" ht="12.75">
      <c r="A65" s="321">
        <v>64</v>
      </c>
      <c r="B65" s="321"/>
      <c r="C65" s="322">
        <v>724</v>
      </c>
      <c r="D65" s="323" t="s">
        <v>1412</v>
      </c>
      <c r="E65" s="324" t="s">
        <v>465</v>
      </c>
      <c r="F65" s="325">
        <v>1964</v>
      </c>
      <c r="G65" s="324" t="s">
        <v>1413</v>
      </c>
      <c r="H65" s="328">
        <v>0.01619212962962963</v>
      </c>
      <c r="I65" s="327">
        <v>12.866333095067906</v>
      </c>
      <c r="J65" s="328">
        <v>0.003238425925925926</v>
      </c>
    </row>
    <row r="66" spans="1:10" ht="12.75">
      <c r="A66" s="321">
        <v>65</v>
      </c>
      <c r="B66" s="321"/>
      <c r="C66" s="322">
        <v>546</v>
      </c>
      <c r="D66" s="323" t="s">
        <v>1494</v>
      </c>
      <c r="E66" s="324" t="s">
        <v>494</v>
      </c>
      <c r="F66" s="325">
        <v>1962</v>
      </c>
      <c r="G66" s="324" t="s">
        <v>468</v>
      </c>
      <c r="H66" s="328">
        <v>0.016249999999999997</v>
      </c>
      <c r="I66" s="327">
        <v>12.820512820512823</v>
      </c>
      <c r="J66" s="328">
        <v>0.0032499999999999994</v>
      </c>
    </row>
    <row r="67" spans="1:10" ht="12.75">
      <c r="A67" s="321">
        <v>66</v>
      </c>
      <c r="B67" s="321"/>
      <c r="C67" s="322">
        <v>501</v>
      </c>
      <c r="D67" s="323" t="s">
        <v>1495</v>
      </c>
      <c r="E67" s="324" t="s">
        <v>494</v>
      </c>
      <c r="F67" s="325">
        <v>1987</v>
      </c>
      <c r="G67" s="324" t="s">
        <v>468</v>
      </c>
      <c r="H67" s="328">
        <v>0.016249999999999997</v>
      </c>
      <c r="I67" s="327">
        <v>12.820512820512823</v>
      </c>
      <c r="J67" s="328">
        <v>0.0032499999999999994</v>
      </c>
    </row>
    <row r="68" spans="1:10" ht="12.75">
      <c r="A68" s="321">
        <v>67</v>
      </c>
      <c r="B68" s="321"/>
      <c r="C68" s="322">
        <v>503</v>
      </c>
      <c r="D68" s="323" t="s">
        <v>1496</v>
      </c>
      <c r="E68" s="324" t="s">
        <v>494</v>
      </c>
      <c r="F68" s="325">
        <v>1972</v>
      </c>
      <c r="G68" s="324" t="s">
        <v>468</v>
      </c>
      <c r="H68" s="328">
        <v>0.016273148148148148</v>
      </c>
      <c r="I68" s="327">
        <v>12.802275960170697</v>
      </c>
      <c r="J68" s="328">
        <v>0.0032546296296296295</v>
      </c>
    </row>
    <row r="69" spans="1:10" ht="12.75">
      <c r="A69" s="321">
        <v>68</v>
      </c>
      <c r="B69" s="321"/>
      <c r="C69" s="322">
        <v>732</v>
      </c>
      <c r="D69" s="323" t="s">
        <v>1497</v>
      </c>
      <c r="E69" s="324" t="s">
        <v>494</v>
      </c>
      <c r="F69" s="325">
        <v>1996</v>
      </c>
      <c r="G69" s="324" t="s">
        <v>468</v>
      </c>
      <c r="H69" s="328">
        <v>0.016273148148148148</v>
      </c>
      <c r="I69" s="327">
        <v>12.802275960170697</v>
      </c>
      <c r="J69" s="328">
        <v>0.0032546296296296295</v>
      </c>
    </row>
    <row r="70" spans="1:10" ht="12.75">
      <c r="A70" s="321">
        <v>69</v>
      </c>
      <c r="B70" s="321"/>
      <c r="C70" s="322">
        <v>733</v>
      </c>
      <c r="D70" s="323" t="s">
        <v>1414</v>
      </c>
      <c r="E70" s="324" t="s">
        <v>465</v>
      </c>
      <c r="F70" s="325">
        <v>1970</v>
      </c>
      <c r="G70" s="324" t="s">
        <v>505</v>
      </c>
      <c r="H70" s="328">
        <v>0.01633101851851852</v>
      </c>
      <c r="I70" s="327">
        <v>12.756909992912826</v>
      </c>
      <c r="J70" s="328">
        <v>0.003266203703703704</v>
      </c>
    </row>
    <row r="71" spans="1:10" ht="12.75">
      <c r="A71" s="321">
        <v>70</v>
      </c>
      <c r="B71" s="321"/>
      <c r="C71" s="322">
        <v>574</v>
      </c>
      <c r="D71" s="323" t="s">
        <v>1498</v>
      </c>
      <c r="E71" s="324" t="s">
        <v>494</v>
      </c>
      <c r="F71" s="325">
        <v>1969</v>
      </c>
      <c r="G71" s="324" t="s">
        <v>568</v>
      </c>
      <c r="H71" s="328">
        <v>0.01636574074074074</v>
      </c>
      <c r="I71" s="327">
        <v>12.72984441301273</v>
      </c>
      <c r="J71" s="328">
        <v>0.003273148148148148</v>
      </c>
    </row>
    <row r="72" spans="1:10" ht="12.75">
      <c r="A72" s="321">
        <v>71</v>
      </c>
      <c r="B72" s="321"/>
      <c r="C72" s="322">
        <v>713</v>
      </c>
      <c r="D72" s="323" t="s">
        <v>1415</v>
      </c>
      <c r="E72" s="324" t="s">
        <v>465</v>
      </c>
      <c r="F72" s="325">
        <v>1976</v>
      </c>
      <c r="G72" s="324" t="s">
        <v>1416</v>
      </c>
      <c r="H72" s="328">
        <v>0.016631944444444446</v>
      </c>
      <c r="I72" s="327">
        <v>12.526096033402922</v>
      </c>
      <c r="J72" s="328">
        <v>0.003326388888888889</v>
      </c>
    </row>
    <row r="73" spans="1:10" ht="12.75">
      <c r="A73" s="321">
        <v>72</v>
      </c>
      <c r="B73" s="321"/>
      <c r="C73" s="322">
        <v>790</v>
      </c>
      <c r="D73" s="323" t="s">
        <v>1417</v>
      </c>
      <c r="E73" s="324" t="s">
        <v>465</v>
      </c>
      <c r="F73" s="325">
        <v>1973</v>
      </c>
      <c r="G73" s="324" t="s">
        <v>476</v>
      </c>
      <c r="H73" s="328">
        <v>0.016701388888888887</v>
      </c>
      <c r="I73" s="327">
        <v>12.474012474012476</v>
      </c>
      <c r="J73" s="328">
        <v>0.0033402777777777775</v>
      </c>
    </row>
    <row r="74" spans="1:10" ht="12.75">
      <c r="A74" s="321">
        <v>73</v>
      </c>
      <c r="B74" s="321"/>
      <c r="C74" s="322">
        <v>722</v>
      </c>
      <c r="D74" s="323" t="s">
        <v>1499</v>
      </c>
      <c r="E74" s="324" t="s">
        <v>494</v>
      </c>
      <c r="F74" s="325">
        <v>1957</v>
      </c>
      <c r="G74" s="324" t="s">
        <v>468</v>
      </c>
      <c r="H74" s="328">
        <v>0.01673611111111111</v>
      </c>
      <c r="I74" s="327">
        <v>12.448132780082988</v>
      </c>
      <c r="J74" s="328">
        <v>0.0033472222222222224</v>
      </c>
    </row>
    <row r="75" spans="1:10" ht="12.75">
      <c r="A75" s="321">
        <v>74</v>
      </c>
      <c r="B75" s="321"/>
      <c r="C75" s="322">
        <v>779</v>
      </c>
      <c r="D75" s="323" t="s">
        <v>1500</v>
      </c>
      <c r="E75" s="324" t="s">
        <v>494</v>
      </c>
      <c r="F75" s="325">
        <v>1956</v>
      </c>
      <c r="G75" s="324" t="s">
        <v>1501</v>
      </c>
      <c r="H75" s="328">
        <v>0.01675925925925926</v>
      </c>
      <c r="I75" s="327">
        <v>12.430939226519337</v>
      </c>
      <c r="J75" s="328">
        <v>0.0033518518518518515</v>
      </c>
    </row>
    <row r="76" spans="1:10" ht="12.75">
      <c r="A76" s="321">
        <v>75</v>
      </c>
      <c r="B76" s="321"/>
      <c r="C76" s="322">
        <v>611</v>
      </c>
      <c r="D76" s="323" t="s">
        <v>1418</v>
      </c>
      <c r="E76" s="324" t="s">
        <v>465</v>
      </c>
      <c r="F76" s="325">
        <v>1967</v>
      </c>
      <c r="G76" s="324" t="s">
        <v>1057</v>
      </c>
      <c r="H76" s="328">
        <v>0.01678240740740741</v>
      </c>
      <c r="I76" s="327">
        <v>12.413793103448276</v>
      </c>
      <c r="J76" s="328">
        <v>0.003356481481481482</v>
      </c>
    </row>
    <row r="77" spans="1:10" ht="12.75">
      <c r="A77" s="321">
        <v>76</v>
      </c>
      <c r="B77" s="321"/>
      <c r="C77" s="322">
        <v>726</v>
      </c>
      <c r="D77" s="323" t="s">
        <v>1419</v>
      </c>
      <c r="E77" s="324" t="s">
        <v>465</v>
      </c>
      <c r="F77" s="325">
        <v>1958</v>
      </c>
      <c r="G77" s="324" t="s">
        <v>1057</v>
      </c>
      <c r="H77" s="328">
        <v>0.016793981481481483</v>
      </c>
      <c r="I77" s="327">
        <v>12.405237767057201</v>
      </c>
      <c r="J77" s="328">
        <v>0.0033587962962962964</v>
      </c>
    </row>
    <row r="78" spans="1:10" ht="12.75">
      <c r="A78" s="321">
        <v>77</v>
      </c>
      <c r="B78" s="321"/>
      <c r="C78" s="322">
        <v>669</v>
      </c>
      <c r="D78" s="323" t="s">
        <v>1420</v>
      </c>
      <c r="E78" s="324" t="s">
        <v>465</v>
      </c>
      <c r="F78" s="325">
        <v>1970</v>
      </c>
      <c r="G78" s="324" t="s">
        <v>1421</v>
      </c>
      <c r="H78" s="328">
        <v>0.01681712962962963</v>
      </c>
      <c r="I78" s="327">
        <v>12.388162422573984</v>
      </c>
      <c r="J78" s="328">
        <v>0.003363425925925926</v>
      </c>
    </row>
    <row r="79" spans="1:10" ht="12.75">
      <c r="A79" s="321">
        <v>78</v>
      </c>
      <c r="B79" s="321"/>
      <c r="C79" s="322">
        <v>572</v>
      </c>
      <c r="D79" s="323" t="s">
        <v>1502</v>
      </c>
      <c r="E79" s="324" t="s">
        <v>494</v>
      </c>
      <c r="F79" s="325">
        <v>1956</v>
      </c>
      <c r="G79" s="324" t="s">
        <v>568</v>
      </c>
      <c r="H79" s="328">
        <v>0.016840277777777777</v>
      </c>
      <c r="I79" s="327">
        <v>12.371134020618557</v>
      </c>
      <c r="J79" s="328">
        <v>0.0033680555555555556</v>
      </c>
    </row>
    <row r="80" spans="1:10" ht="12.75">
      <c r="A80" s="321">
        <v>79</v>
      </c>
      <c r="B80" s="321"/>
      <c r="C80" s="322">
        <v>519</v>
      </c>
      <c r="D80" s="323" t="s">
        <v>696</v>
      </c>
      <c r="E80" s="324" t="s">
        <v>494</v>
      </c>
      <c r="F80" s="325">
        <v>1967</v>
      </c>
      <c r="G80" s="324" t="s">
        <v>468</v>
      </c>
      <c r="H80" s="328">
        <v>0.016886574074074075</v>
      </c>
      <c r="I80" s="327">
        <v>12.337217272104182</v>
      </c>
      <c r="J80" s="328">
        <v>0.0033773148148148148</v>
      </c>
    </row>
    <row r="81" spans="1:10" ht="12.75">
      <c r="A81" s="321">
        <v>80</v>
      </c>
      <c r="B81" s="321"/>
      <c r="C81" s="322">
        <v>697</v>
      </c>
      <c r="D81" s="323" t="s">
        <v>1503</v>
      </c>
      <c r="E81" s="324" t="s">
        <v>494</v>
      </c>
      <c r="F81" s="325">
        <v>1961</v>
      </c>
      <c r="G81" s="324" t="s">
        <v>468</v>
      </c>
      <c r="H81" s="328">
        <v>0.016898148148148148</v>
      </c>
      <c r="I81" s="327">
        <v>12.32876712328767</v>
      </c>
      <c r="J81" s="328">
        <v>0.0033796296296296296</v>
      </c>
    </row>
    <row r="82" spans="1:10" ht="12.75">
      <c r="A82" s="321">
        <v>81</v>
      </c>
      <c r="B82" s="321"/>
      <c r="C82" s="322">
        <v>685</v>
      </c>
      <c r="D82" s="323" t="s">
        <v>1422</v>
      </c>
      <c r="E82" s="324" t="s">
        <v>465</v>
      </c>
      <c r="F82" s="325" t="s">
        <v>1423</v>
      </c>
      <c r="G82" s="324" t="s">
        <v>527</v>
      </c>
      <c r="H82" s="328">
        <v>0.016979166666666667</v>
      </c>
      <c r="I82" s="327">
        <v>12.269938650306749</v>
      </c>
      <c r="J82" s="328">
        <v>0.003395833333333333</v>
      </c>
    </row>
    <row r="83" spans="1:10" ht="12.75">
      <c r="A83" s="321">
        <v>82</v>
      </c>
      <c r="B83" s="321"/>
      <c r="C83" s="322">
        <v>600</v>
      </c>
      <c r="D83" s="323" t="s">
        <v>1424</v>
      </c>
      <c r="E83" s="324" t="s">
        <v>465</v>
      </c>
      <c r="F83" s="325">
        <v>1956</v>
      </c>
      <c r="G83" s="324" t="s">
        <v>1052</v>
      </c>
      <c r="H83" s="328">
        <v>0.016979166666666667</v>
      </c>
      <c r="I83" s="327">
        <v>12.269938650306749</v>
      </c>
      <c r="J83" s="328">
        <v>0.003395833333333333</v>
      </c>
    </row>
    <row r="84" spans="1:10" ht="12.75">
      <c r="A84" s="321">
        <v>83</v>
      </c>
      <c r="B84" s="321"/>
      <c r="C84" s="322">
        <v>505</v>
      </c>
      <c r="D84" s="323" t="s">
        <v>1504</v>
      </c>
      <c r="E84" s="324" t="s">
        <v>494</v>
      </c>
      <c r="F84" s="325">
        <v>1964</v>
      </c>
      <c r="G84" s="324" t="s">
        <v>468</v>
      </c>
      <c r="H84" s="328">
        <v>0.01699074074074074</v>
      </c>
      <c r="I84" s="327">
        <v>12.26158038147139</v>
      </c>
      <c r="J84" s="328">
        <v>0.003398148148148148</v>
      </c>
    </row>
    <row r="85" spans="1:10" ht="12.75">
      <c r="A85" s="321">
        <v>84</v>
      </c>
      <c r="B85" s="321"/>
      <c r="C85" s="322">
        <v>535</v>
      </c>
      <c r="D85" s="323" t="s">
        <v>1425</v>
      </c>
      <c r="E85" s="324" t="s">
        <v>465</v>
      </c>
      <c r="F85" s="325">
        <v>1966</v>
      </c>
      <c r="G85" s="324" t="s">
        <v>468</v>
      </c>
      <c r="H85" s="328">
        <v>0.017002314814814814</v>
      </c>
      <c r="I85" s="327">
        <v>12.253233492171546</v>
      </c>
      <c r="J85" s="328">
        <v>0.0034004629629629628</v>
      </c>
    </row>
    <row r="86" spans="1:10" ht="12.75">
      <c r="A86" s="321">
        <v>85</v>
      </c>
      <c r="B86" s="321"/>
      <c r="C86" s="322">
        <v>718</v>
      </c>
      <c r="D86" s="323" t="s">
        <v>1426</v>
      </c>
      <c r="E86" s="324" t="s">
        <v>465</v>
      </c>
      <c r="F86" s="325">
        <v>1977</v>
      </c>
      <c r="G86" s="324" t="s">
        <v>1427</v>
      </c>
      <c r="H86" s="328">
        <v>0.017013888888888887</v>
      </c>
      <c r="I86" s="327">
        <v>12.244897959183675</v>
      </c>
      <c r="J86" s="328">
        <v>0.0034027777777777776</v>
      </c>
    </row>
    <row r="87" spans="1:10" ht="12.75">
      <c r="A87" s="321">
        <v>86</v>
      </c>
      <c r="B87" s="321"/>
      <c r="C87" s="322">
        <v>714</v>
      </c>
      <c r="D87" s="323" t="s">
        <v>1505</v>
      </c>
      <c r="E87" s="324" t="s">
        <v>494</v>
      </c>
      <c r="F87" s="325">
        <v>1967</v>
      </c>
      <c r="G87" s="324" t="s">
        <v>468</v>
      </c>
      <c r="H87" s="328">
        <v>0.01702546296296296</v>
      </c>
      <c r="I87" s="327">
        <v>12.236573759347385</v>
      </c>
      <c r="J87" s="328">
        <v>0.0034050925925925924</v>
      </c>
    </row>
    <row r="88" spans="1:10" ht="12.75">
      <c r="A88" s="321">
        <v>88</v>
      </c>
      <c r="B88" s="321"/>
      <c r="C88" s="322">
        <v>520</v>
      </c>
      <c r="D88" s="323" t="s">
        <v>1428</v>
      </c>
      <c r="E88" s="324" t="s">
        <v>465</v>
      </c>
      <c r="F88" s="325">
        <v>1950</v>
      </c>
      <c r="G88" s="324" t="s">
        <v>468</v>
      </c>
      <c r="H88" s="328">
        <v>0.017037037037037038</v>
      </c>
      <c r="I88" s="327">
        <v>12.228260869565217</v>
      </c>
      <c r="J88" s="328">
        <v>0.0034074074074074076</v>
      </c>
    </row>
    <row r="89" spans="1:10" ht="12.75">
      <c r="A89" s="321">
        <v>87</v>
      </c>
      <c r="B89" s="321"/>
      <c r="C89" s="322">
        <v>565</v>
      </c>
      <c r="D89" s="323" t="s">
        <v>1506</v>
      </c>
      <c r="E89" s="324" t="s">
        <v>494</v>
      </c>
      <c r="F89" s="325">
        <v>1967</v>
      </c>
      <c r="G89" s="324" t="s">
        <v>468</v>
      </c>
      <c r="H89" s="328">
        <v>0.017037037037037038</v>
      </c>
      <c r="I89" s="327">
        <v>12.228260869565217</v>
      </c>
      <c r="J89" s="328">
        <v>0.0034074074074074076</v>
      </c>
    </row>
    <row r="90" spans="1:10" ht="12.75">
      <c r="A90" s="321">
        <v>89</v>
      </c>
      <c r="B90" s="321"/>
      <c r="C90" s="322">
        <v>702</v>
      </c>
      <c r="D90" s="323" t="s">
        <v>1507</v>
      </c>
      <c r="E90" s="324" t="s">
        <v>494</v>
      </c>
      <c r="F90" s="325">
        <v>1958</v>
      </c>
      <c r="G90" s="324" t="s">
        <v>468</v>
      </c>
      <c r="H90" s="328">
        <v>0.01704861111111111</v>
      </c>
      <c r="I90" s="327">
        <v>12.219959266802443</v>
      </c>
      <c r="J90" s="328">
        <v>0.0034097222222222224</v>
      </c>
    </row>
    <row r="91" spans="1:10" ht="12.75">
      <c r="A91" s="321">
        <v>90</v>
      </c>
      <c r="B91" s="321"/>
      <c r="C91" s="322">
        <v>627</v>
      </c>
      <c r="D91" s="323" t="s">
        <v>1429</v>
      </c>
      <c r="E91" s="324" t="s">
        <v>465</v>
      </c>
      <c r="F91" s="325">
        <v>1999</v>
      </c>
      <c r="G91" s="324" t="s">
        <v>1430</v>
      </c>
      <c r="H91" s="328">
        <v>0.01716435185185185</v>
      </c>
      <c r="I91" s="327">
        <v>12.137559002022927</v>
      </c>
      <c r="J91" s="328">
        <v>0.00343287037037037</v>
      </c>
    </row>
    <row r="92" spans="1:10" ht="12.75">
      <c r="A92" s="321">
        <v>91</v>
      </c>
      <c r="B92" s="321"/>
      <c r="C92" s="322">
        <v>561</v>
      </c>
      <c r="D92" s="323" t="s">
        <v>1431</v>
      </c>
      <c r="E92" s="324" t="s">
        <v>465</v>
      </c>
      <c r="F92" s="325">
        <v>1948</v>
      </c>
      <c r="G92" s="324" t="s">
        <v>468</v>
      </c>
      <c r="H92" s="328">
        <v>0.01716435185185185</v>
      </c>
      <c r="I92" s="327">
        <v>12.137559002022927</v>
      </c>
      <c r="J92" s="328">
        <v>0.00343287037037037</v>
      </c>
    </row>
    <row r="93" spans="1:10" ht="12.75">
      <c r="A93" s="321">
        <v>92</v>
      </c>
      <c r="B93" s="321"/>
      <c r="C93" s="322">
        <v>548</v>
      </c>
      <c r="D93" s="323" t="s">
        <v>1432</v>
      </c>
      <c r="E93" s="324" t="s">
        <v>465</v>
      </c>
      <c r="F93" s="325">
        <v>1962</v>
      </c>
      <c r="G93" s="324" t="s">
        <v>468</v>
      </c>
      <c r="H93" s="328">
        <v>0.017187499999999998</v>
      </c>
      <c r="I93" s="327">
        <v>12.121212121212123</v>
      </c>
      <c r="J93" s="328">
        <v>0.0034374999999999996</v>
      </c>
    </row>
    <row r="94" spans="1:10" ht="12.75">
      <c r="A94" s="321">
        <v>93</v>
      </c>
      <c r="B94" s="321"/>
      <c r="C94" s="322">
        <v>550</v>
      </c>
      <c r="D94" s="323" t="s">
        <v>704</v>
      </c>
      <c r="E94" s="324" t="s">
        <v>494</v>
      </c>
      <c r="F94" s="325">
        <v>1953</v>
      </c>
      <c r="G94" s="324" t="s">
        <v>468</v>
      </c>
      <c r="H94" s="328">
        <v>0.017222222222222222</v>
      </c>
      <c r="I94" s="327">
        <v>12.096774193548386</v>
      </c>
      <c r="J94" s="328">
        <v>0.0034444444444444444</v>
      </c>
    </row>
    <row r="95" spans="1:10" ht="12.75">
      <c r="A95" s="321">
        <v>94</v>
      </c>
      <c r="B95" s="321"/>
      <c r="C95" s="322">
        <v>631</v>
      </c>
      <c r="D95" s="323" t="s">
        <v>1433</v>
      </c>
      <c r="E95" s="324" t="s">
        <v>465</v>
      </c>
      <c r="F95" s="325">
        <v>1947</v>
      </c>
      <c r="G95" s="324" t="s">
        <v>571</v>
      </c>
      <c r="H95" s="328">
        <v>0.017233796296296296</v>
      </c>
      <c r="I95" s="327">
        <v>12.088650100738752</v>
      </c>
      <c r="J95" s="328">
        <v>0.0034467592592592592</v>
      </c>
    </row>
    <row r="96" spans="1:10" ht="12.75">
      <c r="A96" s="321">
        <v>95</v>
      </c>
      <c r="B96" s="321"/>
      <c r="C96" s="322">
        <v>712</v>
      </c>
      <c r="D96" s="323" t="s">
        <v>1434</v>
      </c>
      <c r="E96" s="324" t="s">
        <v>465</v>
      </c>
      <c r="F96" s="325">
        <v>1981</v>
      </c>
      <c r="G96" s="324" t="s">
        <v>505</v>
      </c>
      <c r="H96" s="328">
        <v>0.017256944444444446</v>
      </c>
      <c r="I96" s="327">
        <v>12.072434607645874</v>
      </c>
      <c r="J96" s="328">
        <v>0.0034513888888888893</v>
      </c>
    </row>
    <row r="97" spans="1:10" ht="12.75">
      <c r="A97" s="321">
        <v>96</v>
      </c>
      <c r="B97" s="321"/>
      <c r="C97" s="322">
        <v>635</v>
      </c>
      <c r="D97" s="323" t="s">
        <v>1435</v>
      </c>
      <c r="E97" s="324" t="s">
        <v>465</v>
      </c>
      <c r="F97" s="325">
        <v>1993</v>
      </c>
      <c r="G97" s="324" t="s">
        <v>508</v>
      </c>
      <c r="H97" s="328">
        <v>0.017280092592592593</v>
      </c>
      <c r="I97" s="327">
        <v>12.056262558606832</v>
      </c>
      <c r="J97" s="328">
        <v>0.003456018518518519</v>
      </c>
    </row>
    <row r="98" spans="1:10" ht="12.75">
      <c r="A98" s="321">
        <v>97</v>
      </c>
      <c r="B98" s="321"/>
      <c r="C98" s="322">
        <v>696</v>
      </c>
      <c r="D98" s="323" t="s">
        <v>1436</v>
      </c>
      <c r="E98" s="324" t="s">
        <v>465</v>
      </c>
      <c r="F98" s="325">
        <v>1998</v>
      </c>
      <c r="G98" s="324" t="s">
        <v>1208</v>
      </c>
      <c r="H98" s="328">
        <v>0.017314814814814814</v>
      </c>
      <c r="I98" s="327">
        <v>12.032085561497327</v>
      </c>
      <c r="J98" s="328">
        <v>0.003462962962962963</v>
      </c>
    </row>
    <row r="99" spans="1:10" ht="12.75">
      <c r="A99" s="321">
        <v>98</v>
      </c>
      <c r="B99" s="321"/>
      <c r="C99" s="322">
        <v>534</v>
      </c>
      <c r="D99" s="323" t="s">
        <v>1508</v>
      </c>
      <c r="E99" s="324" t="s">
        <v>494</v>
      </c>
      <c r="F99" s="325">
        <v>1978</v>
      </c>
      <c r="G99" s="324" t="s">
        <v>468</v>
      </c>
      <c r="H99" s="328">
        <v>0.01734953703703704</v>
      </c>
      <c r="I99" s="327">
        <v>12.00800533689126</v>
      </c>
      <c r="J99" s="328">
        <v>0.0034699074074074077</v>
      </c>
    </row>
    <row r="100" spans="1:10" ht="12.75">
      <c r="A100" s="321">
        <v>99</v>
      </c>
      <c r="B100" s="321"/>
      <c r="C100" s="322">
        <v>626</v>
      </c>
      <c r="D100" s="323" t="s">
        <v>1437</v>
      </c>
      <c r="E100" s="324" t="s">
        <v>465</v>
      </c>
      <c r="F100" s="325">
        <v>1968</v>
      </c>
      <c r="G100" s="324" t="s">
        <v>1430</v>
      </c>
      <c r="H100" s="328">
        <v>0.017361111111111112</v>
      </c>
      <c r="I100" s="327">
        <v>12</v>
      </c>
      <c r="J100" s="328">
        <v>0.0034722222222222225</v>
      </c>
    </row>
    <row r="101" spans="1:10" ht="12.75">
      <c r="A101" s="321">
        <v>100</v>
      </c>
      <c r="B101" s="321"/>
      <c r="C101" s="322">
        <v>569</v>
      </c>
      <c r="D101" s="323" t="s">
        <v>1438</v>
      </c>
      <c r="E101" s="324" t="s">
        <v>465</v>
      </c>
      <c r="F101" s="325">
        <v>1952</v>
      </c>
      <c r="G101" s="324" t="s">
        <v>568</v>
      </c>
      <c r="H101" s="328">
        <v>0.017395833333333336</v>
      </c>
      <c r="I101" s="327">
        <v>11.976047904191615</v>
      </c>
      <c r="J101" s="328">
        <v>0.0034791666666666673</v>
      </c>
    </row>
    <row r="102" spans="1:10" ht="12.75">
      <c r="A102" s="321">
        <v>101</v>
      </c>
      <c r="B102" s="321"/>
      <c r="C102" s="322">
        <v>695</v>
      </c>
      <c r="D102" s="323" t="s">
        <v>1509</v>
      </c>
      <c r="E102" s="324" t="s">
        <v>494</v>
      </c>
      <c r="F102" s="325">
        <v>1967</v>
      </c>
      <c r="G102" s="324" t="s">
        <v>468</v>
      </c>
      <c r="H102" s="328">
        <v>0.01741898148148148</v>
      </c>
      <c r="I102" s="327">
        <v>11.96013289036545</v>
      </c>
      <c r="J102" s="328">
        <v>0.003483796296296296</v>
      </c>
    </row>
    <row r="103" spans="1:10" ht="12.75">
      <c r="A103" s="321">
        <v>102</v>
      </c>
      <c r="B103" s="321"/>
      <c r="C103" s="322">
        <v>676</v>
      </c>
      <c r="D103" s="323" t="s">
        <v>1510</v>
      </c>
      <c r="E103" s="324" t="s">
        <v>494</v>
      </c>
      <c r="F103" s="325">
        <v>1983</v>
      </c>
      <c r="G103" s="324" t="s">
        <v>515</v>
      </c>
      <c r="H103" s="328">
        <v>0.017465277777777777</v>
      </c>
      <c r="I103" s="327">
        <v>11.928429423459244</v>
      </c>
      <c r="J103" s="328">
        <v>0.0034930555555555557</v>
      </c>
    </row>
    <row r="104" spans="1:10" ht="12.75">
      <c r="A104" s="321">
        <v>103</v>
      </c>
      <c r="B104" s="321"/>
      <c r="C104" s="322">
        <v>701</v>
      </c>
      <c r="D104" s="323" t="s">
        <v>1511</v>
      </c>
      <c r="E104" s="324" t="s">
        <v>494</v>
      </c>
      <c r="F104" s="325">
        <v>1992</v>
      </c>
      <c r="G104" s="324" t="s">
        <v>468</v>
      </c>
      <c r="H104" s="328">
        <v>0.01747685185185185</v>
      </c>
      <c r="I104" s="327">
        <v>11.920529801324504</v>
      </c>
      <c r="J104" s="328">
        <v>0.00349537037037037</v>
      </c>
    </row>
    <row r="105" spans="1:10" ht="12.75">
      <c r="A105" s="321">
        <v>104</v>
      </c>
      <c r="B105" s="321"/>
      <c r="C105" s="322">
        <v>524</v>
      </c>
      <c r="D105" s="323" t="s">
        <v>1512</v>
      </c>
      <c r="E105" s="324" t="s">
        <v>494</v>
      </c>
      <c r="F105" s="325">
        <v>1980</v>
      </c>
      <c r="G105" s="324" t="s">
        <v>468</v>
      </c>
      <c r="H105" s="328">
        <v>0.01752314814814815</v>
      </c>
      <c r="I105" s="327">
        <v>11.889035667107</v>
      </c>
      <c r="J105" s="328">
        <v>0.0035046296296296297</v>
      </c>
    </row>
    <row r="106" spans="1:10" ht="12.75">
      <c r="A106" s="321">
        <v>105</v>
      </c>
      <c r="B106" s="321"/>
      <c r="C106" s="322">
        <v>668</v>
      </c>
      <c r="D106" s="323" t="s">
        <v>1439</v>
      </c>
      <c r="E106" s="324" t="s">
        <v>465</v>
      </c>
      <c r="F106" s="325">
        <v>1968</v>
      </c>
      <c r="G106" s="324" t="s">
        <v>476</v>
      </c>
      <c r="H106" s="328">
        <v>0.01761574074074074</v>
      </c>
      <c r="I106" s="327">
        <v>11.826544021024967</v>
      </c>
      <c r="J106" s="328">
        <v>0.003523148148148148</v>
      </c>
    </row>
    <row r="107" spans="1:10" ht="12.75">
      <c r="A107" s="321">
        <v>106</v>
      </c>
      <c r="B107" s="321"/>
      <c r="C107" s="322">
        <v>606</v>
      </c>
      <c r="D107" s="323" t="s">
        <v>1440</v>
      </c>
      <c r="E107" s="324" t="s">
        <v>465</v>
      </c>
      <c r="F107" s="325">
        <v>1933</v>
      </c>
      <c r="G107" s="324" t="s">
        <v>1057</v>
      </c>
      <c r="H107" s="328">
        <v>0.017638888888888888</v>
      </c>
      <c r="I107" s="327">
        <v>11.811023622047244</v>
      </c>
      <c r="J107" s="328">
        <v>0.0035277777777777777</v>
      </c>
    </row>
    <row r="108" spans="1:10" ht="12.75">
      <c r="A108" s="321">
        <v>107</v>
      </c>
      <c r="B108" s="321"/>
      <c r="C108" s="322">
        <v>525</v>
      </c>
      <c r="D108" s="323" t="s">
        <v>1513</v>
      </c>
      <c r="E108" s="324" t="s">
        <v>494</v>
      </c>
      <c r="F108" s="325">
        <v>1961</v>
      </c>
      <c r="G108" s="324" t="s">
        <v>468</v>
      </c>
      <c r="H108" s="328">
        <v>0.01769675925925926</v>
      </c>
      <c r="I108" s="327">
        <v>11.772400261608894</v>
      </c>
      <c r="J108" s="328">
        <v>0.0035393518518518517</v>
      </c>
    </row>
    <row r="109" spans="1:10" ht="12.75">
      <c r="A109" s="321">
        <v>108</v>
      </c>
      <c r="B109" s="321"/>
      <c r="C109" s="322">
        <v>502</v>
      </c>
      <c r="D109" s="323" t="s">
        <v>1514</v>
      </c>
      <c r="E109" s="324" t="s">
        <v>494</v>
      </c>
      <c r="F109" s="325">
        <v>1964</v>
      </c>
      <c r="G109" s="324" t="s">
        <v>468</v>
      </c>
      <c r="H109" s="328">
        <v>0.017743055555555557</v>
      </c>
      <c r="I109" s="327">
        <v>11.741682974559685</v>
      </c>
      <c r="J109" s="328">
        <v>0.0035486111111111113</v>
      </c>
    </row>
    <row r="110" spans="1:10" ht="12.75">
      <c r="A110" s="321">
        <v>109</v>
      </c>
      <c r="B110" s="321"/>
      <c r="C110" s="322">
        <v>582</v>
      </c>
      <c r="D110" s="323" t="s">
        <v>1515</v>
      </c>
      <c r="E110" s="324" t="s">
        <v>494</v>
      </c>
      <c r="F110" s="325">
        <v>1980</v>
      </c>
      <c r="G110" s="324" t="s">
        <v>1139</v>
      </c>
      <c r="H110" s="328">
        <v>0.0178125</v>
      </c>
      <c r="I110" s="327">
        <v>11.695906432748538</v>
      </c>
      <c r="J110" s="328">
        <v>0.0035624999999999997</v>
      </c>
    </row>
    <row r="111" spans="1:10" ht="12.75">
      <c r="A111" s="321">
        <v>110</v>
      </c>
      <c r="B111" s="321"/>
      <c r="C111" s="322">
        <v>538</v>
      </c>
      <c r="D111" s="323" t="s">
        <v>1516</v>
      </c>
      <c r="E111" s="324" t="s">
        <v>494</v>
      </c>
      <c r="F111" s="325">
        <v>1961</v>
      </c>
      <c r="G111" s="324" t="s">
        <v>468</v>
      </c>
      <c r="H111" s="328">
        <v>0.017847222222222223</v>
      </c>
      <c r="I111" s="327">
        <v>11.673151750972762</v>
      </c>
      <c r="J111" s="328">
        <v>0.0035694444444444445</v>
      </c>
    </row>
    <row r="112" spans="1:10" ht="12.75">
      <c r="A112" s="321">
        <v>111</v>
      </c>
      <c r="B112" s="321"/>
      <c r="C112" s="322">
        <v>528</v>
      </c>
      <c r="D112" s="323" t="s">
        <v>1517</v>
      </c>
      <c r="E112" s="324" t="s">
        <v>494</v>
      </c>
      <c r="F112" s="325">
        <v>1975</v>
      </c>
      <c r="G112" s="324" t="s">
        <v>468</v>
      </c>
      <c r="H112" s="328">
        <v>0.017870370370370373</v>
      </c>
      <c r="I112" s="327">
        <v>11.6580310880829</v>
      </c>
      <c r="J112" s="328">
        <v>0.0035740740740740746</v>
      </c>
    </row>
    <row r="113" spans="1:10" ht="12.75">
      <c r="A113" s="321">
        <v>112</v>
      </c>
      <c r="B113" s="321"/>
      <c r="C113" s="322">
        <v>659</v>
      </c>
      <c r="D113" s="323" t="s">
        <v>692</v>
      </c>
      <c r="E113" s="324" t="s">
        <v>465</v>
      </c>
      <c r="F113" s="325">
        <v>1944</v>
      </c>
      <c r="G113" s="324" t="s">
        <v>650</v>
      </c>
      <c r="H113" s="328">
        <v>0.017962962962962962</v>
      </c>
      <c r="I113" s="327">
        <v>11.597938144329897</v>
      </c>
      <c r="J113" s="328">
        <v>0.0035925925925925925</v>
      </c>
    </row>
    <row r="114" spans="1:10" ht="12.75">
      <c r="A114" s="321">
        <v>113</v>
      </c>
      <c r="B114" s="321"/>
      <c r="C114" s="322">
        <v>593</v>
      </c>
      <c r="D114" s="323" t="s">
        <v>1518</v>
      </c>
      <c r="E114" s="324" t="s">
        <v>494</v>
      </c>
      <c r="F114" s="325">
        <v>1959</v>
      </c>
      <c r="G114" s="324" t="s">
        <v>1040</v>
      </c>
      <c r="H114" s="328">
        <v>0.01800925925925926</v>
      </c>
      <c r="I114" s="327">
        <v>11.568123393316194</v>
      </c>
      <c r="J114" s="328">
        <v>0.0036018518518518517</v>
      </c>
    </row>
    <row r="115" spans="1:10" ht="12.75">
      <c r="A115" s="321">
        <v>114</v>
      </c>
      <c r="B115" s="321"/>
      <c r="C115" s="322">
        <v>514</v>
      </c>
      <c r="D115" s="323" t="s">
        <v>1441</v>
      </c>
      <c r="E115" s="324" t="s">
        <v>465</v>
      </c>
      <c r="F115" s="325">
        <v>1959</v>
      </c>
      <c r="G115" s="324" t="s">
        <v>468</v>
      </c>
      <c r="H115" s="328">
        <v>0.01806712962962963</v>
      </c>
      <c r="I115" s="327">
        <v>11.531069827033953</v>
      </c>
      <c r="J115" s="328">
        <v>0.003613425925925926</v>
      </c>
    </row>
    <row r="116" spans="1:10" ht="12.75">
      <c r="A116" s="321">
        <v>115</v>
      </c>
      <c r="B116" s="321"/>
      <c r="C116" s="322">
        <v>653</v>
      </c>
      <c r="D116" s="323" t="s">
        <v>1442</v>
      </c>
      <c r="E116" s="324" t="s">
        <v>465</v>
      </c>
      <c r="F116" s="325">
        <v>1975</v>
      </c>
      <c r="G116" s="324" t="s">
        <v>650</v>
      </c>
      <c r="H116" s="328">
        <v>0.01810185185185185</v>
      </c>
      <c r="I116" s="327">
        <v>11.508951406649617</v>
      </c>
      <c r="J116" s="328">
        <v>0.00362037037037037</v>
      </c>
    </row>
    <row r="117" spans="1:10" ht="12.75">
      <c r="A117" s="321">
        <v>116</v>
      </c>
      <c r="B117" s="321"/>
      <c r="C117" s="322">
        <v>557</v>
      </c>
      <c r="D117" s="323" t="s">
        <v>1519</v>
      </c>
      <c r="E117" s="324" t="s">
        <v>494</v>
      </c>
      <c r="F117" s="325">
        <v>1977</v>
      </c>
      <c r="G117" s="324" t="s">
        <v>468</v>
      </c>
      <c r="H117" s="328">
        <v>0.018148148148148146</v>
      </c>
      <c r="I117" s="327">
        <v>11.479591836734697</v>
      </c>
      <c r="J117" s="328">
        <v>0.0036296296296296294</v>
      </c>
    </row>
    <row r="118" spans="1:10" ht="12.75">
      <c r="A118" s="321">
        <v>117</v>
      </c>
      <c r="B118" s="321"/>
      <c r="C118" s="322">
        <v>649</v>
      </c>
      <c r="D118" s="323" t="s">
        <v>1443</v>
      </c>
      <c r="E118" s="324" t="s">
        <v>465</v>
      </c>
      <c r="F118" s="325">
        <v>1948</v>
      </c>
      <c r="G118" s="324" t="s">
        <v>702</v>
      </c>
      <c r="H118" s="328">
        <v>0.01815972222222222</v>
      </c>
      <c r="I118" s="327">
        <v>11.472275334608034</v>
      </c>
      <c r="J118" s="328">
        <v>0.0036319444444444437</v>
      </c>
    </row>
    <row r="119" spans="1:10" ht="12.75">
      <c r="A119" s="321">
        <v>118</v>
      </c>
      <c r="B119" s="321"/>
      <c r="C119" s="322">
        <v>553</v>
      </c>
      <c r="D119" s="323" t="s">
        <v>600</v>
      </c>
      <c r="E119" s="324" t="s">
        <v>465</v>
      </c>
      <c r="F119" s="325">
        <v>1937</v>
      </c>
      <c r="G119" s="324" t="s">
        <v>468</v>
      </c>
      <c r="H119" s="328">
        <v>0.018206018518518517</v>
      </c>
      <c r="I119" s="327">
        <v>11.443102352193263</v>
      </c>
      <c r="J119" s="328">
        <v>0.0036412037037037034</v>
      </c>
    </row>
    <row r="120" spans="1:10" ht="12.75">
      <c r="A120" s="321">
        <v>119</v>
      </c>
      <c r="B120" s="321"/>
      <c r="C120" s="322">
        <v>694</v>
      </c>
      <c r="D120" s="323" t="s">
        <v>1520</v>
      </c>
      <c r="E120" s="324" t="s">
        <v>494</v>
      </c>
      <c r="F120" s="325">
        <v>1976</v>
      </c>
      <c r="G120" s="324" t="s">
        <v>508</v>
      </c>
      <c r="H120" s="328">
        <v>0.01826388888888889</v>
      </c>
      <c r="I120" s="327">
        <v>11.406844106463879</v>
      </c>
      <c r="J120" s="328">
        <v>0.003652777777777778</v>
      </c>
    </row>
    <row r="121" spans="1:10" ht="12.75">
      <c r="A121" s="321">
        <v>120</v>
      </c>
      <c r="B121" s="321"/>
      <c r="C121" s="322">
        <v>540</v>
      </c>
      <c r="D121" s="323" t="s">
        <v>1444</v>
      </c>
      <c r="E121" s="324" t="s">
        <v>465</v>
      </c>
      <c r="F121" s="325">
        <v>1958</v>
      </c>
      <c r="G121" s="324" t="s">
        <v>468</v>
      </c>
      <c r="H121" s="328">
        <v>0.01832175925925926</v>
      </c>
      <c r="I121" s="327">
        <v>11.37081490840177</v>
      </c>
      <c r="J121" s="328">
        <v>0.003664351851851852</v>
      </c>
    </row>
    <row r="122" spans="1:10" ht="12.75">
      <c r="A122" s="321">
        <v>121</v>
      </c>
      <c r="B122" s="321"/>
      <c r="C122" s="322">
        <v>602</v>
      </c>
      <c r="D122" s="323" t="s">
        <v>1445</v>
      </c>
      <c r="E122" s="324" t="s">
        <v>465</v>
      </c>
      <c r="F122" s="325">
        <v>1957</v>
      </c>
      <c r="G122" s="324" t="s">
        <v>1057</v>
      </c>
      <c r="H122" s="328">
        <v>0.01834490740740741</v>
      </c>
      <c r="I122" s="327">
        <v>11.356466876971608</v>
      </c>
      <c r="J122" s="328">
        <v>0.0036689814814814823</v>
      </c>
    </row>
    <row r="123" spans="1:10" ht="12.75">
      <c r="A123" s="321">
        <v>122</v>
      </c>
      <c r="B123" s="321"/>
      <c r="C123" s="322">
        <v>511</v>
      </c>
      <c r="D123" s="323" t="s">
        <v>1521</v>
      </c>
      <c r="E123" s="324" t="s">
        <v>494</v>
      </c>
      <c r="F123" s="325">
        <v>1963</v>
      </c>
      <c r="G123" s="324" t="s">
        <v>468</v>
      </c>
      <c r="H123" s="328">
        <v>0.018391203703703705</v>
      </c>
      <c r="I123" s="327">
        <v>11.327879169288861</v>
      </c>
      <c r="J123" s="328">
        <v>0.003678240740740741</v>
      </c>
    </row>
    <row r="124" spans="1:10" ht="12.75">
      <c r="A124" s="321">
        <v>123</v>
      </c>
      <c r="B124" s="321"/>
      <c r="C124" s="322">
        <v>723</v>
      </c>
      <c r="D124" s="323" t="s">
        <v>1522</v>
      </c>
      <c r="E124" s="324" t="s">
        <v>494</v>
      </c>
      <c r="F124" s="325">
        <v>1961</v>
      </c>
      <c r="G124" s="324" t="s">
        <v>1413</v>
      </c>
      <c r="H124" s="328">
        <v>0.018414351851851852</v>
      </c>
      <c r="I124" s="327">
        <v>11.313639220615963</v>
      </c>
      <c r="J124" s="328">
        <v>0.00368287037037037</v>
      </c>
    </row>
    <row r="125" spans="1:10" ht="12.75">
      <c r="A125" s="321">
        <v>124</v>
      </c>
      <c r="B125" s="321"/>
      <c r="C125" s="322">
        <v>708</v>
      </c>
      <c r="D125" s="323" t="s">
        <v>1523</v>
      </c>
      <c r="E125" s="324" t="s">
        <v>494</v>
      </c>
      <c r="F125" s="325">
        <v>1988</v>
      </c>
      <c r="G125" s="324" t="s">
        <v>1524</v>
      </c>
      <c r="H125" s="328">
        <v>0.0184375</v>
      </c>
      <c r="I125" s="327">
        <v>11.299435028248588</v>
      </c>
      <c r="J125" s="328">
        <v>0.0036875</v>
      </c>
    </row>
    <row r="126" spans="1:10" ht="12.75">
      <c r="A126" s="321">
        <v>125</v>
      </c>
      <c r="B126" s="321"/>
      <c r="C126" s="322">
        <v>579</v>
      </c>
      <c r="D126" s="323" t="s">
        <v>1525</v>
      </c>
      <c r="E126" s="324" t="s">
        <v>494</v>
      </c>
      <c r="F126" s="325">
        <v>1965</v>
      </c>
      <c r="G126" s="324" t="s">
        <v>1145</v>
      </c>
      <c r="H126" s="328">
        <v>0.018460648148148146</v>
      </c>
      <c r="I126" s="327">
        <v>11.285266457680251</v>
      </c>
      <c r="J126" s="328">
        <v>0.0036921296296296294</v>
      </c>
    </row>
    <row r="127" spans="1:10" ht="12.75">
      <c r="A127" s="321">
        <v>126</v>
      </c>
      <c r="B127" s="321"/>
      <c r="C127" s="322">
        <v>662</v>
      </c>
      <c r="D127" s="323" t="s">
        <v>1526</v>
      </c>
      <c r="E127" s="324" t="s">
        <v>494</v>
      </c>
      <c r="F127" s="325">
        <v>2001</v>
      </c>
      <c r="G127" s="324" t="s">
        <v>468</v>
      </c>
      <c r="H127" s="328">
        <v>0.018472222222222223</v>
      </c>
      <c r="I127" s="327">
        <v>11.278195488721805</v>
      </c>
      <c r="J127" s="328">
        <v>0.0036944444444444446</v>
      </c>
    </row>
    <row r="128" spans="1:10" ht="12.75">
      <c r="A128" s="321">
        <v>127</v>
      </c>
      <c r="B128" s="321"/>
      <c r="C128" s="322">
        <v>581</v>
      </c>
      <c r="D128" s="323" t="s">
        <v>1446</v>
      </c>
      <c r="E128" s="324" t="s">
        <v>465</v>
      </c>
      <c r="F128" s="325">
        <v>1980</v>
      </c>
      <c r="G128" s="324" t="s">
        <v>1139</v>
      </c>
      <c r="H128" s="328">
        <v>0.018483796296296297</v>
      </c>
      <c r="I128" s="327">
        <v>11.271133375078271</v>
      </c>
      <c r="J128" s="328">
        <v>0.0036967592592592594</v>
      </c>
    </row>
    <row r="129" spans="1:10" ht="12.75">
      <c r="A129" s="321">
        <v>128</v>
      </c>
      <c r="B129" s="321"/>
      <c r="C129" s="322">
        <v>663</v>
      </c>
      <c r="D129" s="323" t="s">
        <v>1447</v>
      </c>
      <c r="E129" s="324" t="s">
        <v>465</v>
      </c>
      <c r="F129" s="325">
        <v>2001</v>
      </c>
      <c r="G129" s="324" t="s">
        <v>468</v>
      </c>
      <c r="H129" s="328">
        <v>0.01851851851851852</v>
      </c>
      <c r="I129" s="327">
        <v>11.249999999999998</v>
      </c>
      <c r="J129" s="328">
        <v>0.0037037037037037043</v>
      </c>
    </row>
    <row r="130" spans="1:10" ht="12.75">
      <c r="A130" s="321">
        <v>129</v>
      </c>
      <c r="B130" s="321"/>
      <c r="C130" s="322">
        <v>710</v>
      </c>
      <c r="D130" s="323" t="s">
        <v>1448</v>
      </c>
      <c r="E130" s="324" t="s">
        <v>465</v>
      </c>
      <c r="F130" s="325">
        <v>1974</v>
      </c>
      <c r="G130" s="324" t="s">
        <v>540</v>
      </c>
      <c r="H130" s="328">
        <v>0.01857638888888889</v>
      </c>
      <c r="I130" s="327">
        <v>11.214953271028037</v>
      </c>
      <c r="J130" s="328">
        <v>0.003715277777777778</v>
      </c>
    </row>
    <row r="131" spans="1:10" ht="12.75">
      <c r="A131" s="321">
        <v>130</v>
      </c>
      <c r="B131" s="321"/>
      <c r="C131" s="322">
        <v>571</v>
      </c>
      <c r="D131" s="323" t="s">
        <v>1527</v>
      </c>
      <c r="E131" s="324" t="s">
        <v>494</v>
      </c>
      <c r="F131" s="325">
        <v>1963</v>
      </c>
      <c r="G131" s="324" t="s">
        <v>568</v>
      </c>
      <c r="H131" s="328">
        <v>0.018587962962962962</v>
      </c>
      <c r="I131" s="327">
        <v>11.207970112079702</v>
      </c>
      <c r="J131" s="328">
        <v>0.0037175925925925926</v>
      </c>
    </row>
    <row r="132" spans="1:10" ht="12.75">
      <c r="A132" s="321">
        <v>131</v>
      </c>
      <c r="B132" s="321"/>
      <c r="C132" s="322">
        <v>615</v>
      </c>
      <c r="D132" s="323" t="s">
        <v>1528</v>
      </c>
      <c r="E132" s="324" t="s">
        <v>494</v>
      </c>
      <c r="F132" s="325">
        <v>1980</v>
      </c>
      <c r="G132" s="324" t="s">
        <v>1052</v>
      </c>
      <c r="H132" s="328">
        <v>0.018622685185185183</v>
      </c>
      <c r="I132" s="327">
        <v>11.187072715972654</v>
      </c>
      <c r="J132" s="328">
        <v>0.0037245370370370366</v>
      </c>
    </row>
    <row r="133" spans="1:10" ht="12.75">
      <c r="A133" s="321">
        <v>132</v>
      </c>
      <c r="B133" s="321"/>
      <c r="C133" s="322">
        <v>646</v>
      </c>
      <c r="D133" s="323" t="s">
        <v>727</v>
      </c>
      <c r="E133" s="324" t="s">
        <v>494</v>
      </c>
      <c r="F133" s="325">
        <v>1976</v>
      </c>
      <c r="G133" s="324" t="s">
        <v>468</v>
      </c>
      <c r="H133" s="328">
        <v>0.018634259259259257</v>
      </c>
      <c r="I133" s="327">
        <v>11.180124223602485</v>
      </c>
      <c r="J133" s="328">
        <v>0.0037268518518518514</v>
      </c>
    </row>
    <row r="134" spans="1:10" ht="12.75">
      <c r="A134" s="321">
        <v>133</v>
      </c>
      <c r="B134" s="321"/>
      <c r="C134" s="322">
        <v>617</v>
      </c>
      <c r="D134" s="323" t="s">
        <v>1449</v>
      </c>
      <c r="E134" s="324" t="s">
        <v>465</v>
      </c>
      <c r="F134" s="325">
        <v>1945</v>
      </c>
      <c r="G134" s="324" t="s">
        <v>1052</v>
      </c>
      <c r="H134" s="328">
        <v>0.01869212962962963</v>
      </c>
      <c r="I134" s="327">
        <v>11.145510835913312</v>
      </c>
      <c r="J134" s="328">
        <v>0.0037384259259259263</v>
      </c>
    </row>
    <row r="135" spans="1:10" ht="12.75">
      <c r="A135" s="321">
        <v>134</v>
      </c>
      <c r="B135" s="321"/>
      <c r="C135" s="322">
        <v>522</v>
      </c>
      <c r="D135" s="323" t="s">
        <v>1450</v>
      </c>
      <c r="E135" s="324" t="s">
        <v>465</v>
      </c>
      <c r="F135" s="325">
        <v>1954</v>
      </c>
      <c r="G135" s="324" t="s">
        <v>468</v>
      </c>
      <c r="H135" s="328">
        <v>0.01871527777777778</v>
      </c>
      <c r="I135" s="327">
        <v>11.131725417439704</v>
      </c>
      <c r="J135" s="328">
        <v>0.003743055555555556</v>
      </c>
    </row>
    <row r="136" spans="1:10" ht="12.75">
      <c r="A136" s="321">
        <v>135</v>
      </c>
      <c r="B136" s="321"/>
      <c r="C136" s="322">
        <v>672</v>
      </c>
      <c r="D136" s="323" t="s">
        <v>1451</v>
      </c>
      <c r="E136" s="324" t="s">
        <v>465</v>
      </c>
      <c r="F136" s="325">
        <v>1952</v>
      </c>
      <c r="G136" s="324" t="s">
        <v>1036</v>
      </c>
      <c r="H136" s="328">
        <v>0.01877314814814815</v>
      </c>
      <c r="I136" s="327">
        <v>11.097410604192355</v>
      </c>
      <c r="J136" s="328">
        <v>0.00375462962962963</v>
      </c>
    </row>
    <row r="137" spans="1:10" ht="12.75">
      <c r="A137" s="321">
        <v>136</v>
      </c>
      <c r="B137" s="321"/>
      <c r="C137" s="322">
        <v>556</v>
      </c>
      <c r="D137" s="323" t="s">
        <v>1529</v>
      </c>
      <c r="E137" s="324" t="s">
        <v>494</v>
      </c>
      <c r="F137" s="325">
        <v>1969</v>
      </c>
      <c r="G137" s="324" t="s">
        <v>468</v>
      </c>
      <c r="H137" s="328">
        <v>0.01880787037037037</v>
      </c>
      <c r="I137" s="327">
        <v>11.076923076923078</v>
      </c>
      <c r="J137" s="328">
        <v>0.0037615740740740743</v>
      </c>
    </row>
    <row r="138" spans="1:10" ht="12.75">
      <c r="A138" s="321">
        <v>137</v>
      </c>
      <c r="B138" s="321"/>
      <c r="C138" s="322">
        <v>641</v>
      </c>
      <c r="D138" s="323" t="s">
        <v>1530</v>
      </c>
      <c r="E138" s="324" t="s">
        <v>494</v>
      </c>
      <c r="F138" s="325">
        <v>1959</v>
      </c>
      <c r="G138" s="324" t="s">
        <v>1531</v>
      </c>
      <c r="H138" s="328">
        <v>0.018819444444444448</v>
      </c>
      <c r="I138" s="327">
        <v>11.07011070110701</v>
      </c>
      <c r="J138" s="328">
        <v>0.0037638888888888895</v>
      </c>
    </row>
    <row r="139" spans="1:10" ht="12.75">
      <c r="A139" s="321">
        <v>138</v>
      </c>
      <c r="B139" s="321"/>
      <c r="C139" s="322">
        <v>744</v>
      </c>
      <c r="D139" s="323" t="s">
        <v>1532</v>
      </c>
      <c r="E139" s="324" t="s">
        <v>494</v>
      </c>
      <c r="F139" s="325">
        <v>1970</v>
      </c>
      <c r="G139" s="324" t="s">
        <v>540</v>
      </c>
      <c r="H139" s="328">
        <v>0.018854166666666665</v>
      </c>
      <c r="I139" s="327">
        <v>11.049723756906078</v>
      </c>
      <c r="J139" s="328">
        <v>0.003770833333333333</v>
      </c>
    </row>
    <row r="140" spans="1:10" ht="12.75">
      <c r="A140" s="321">
        <v>139</v>
      </c>
      <c r="B140" s="321"/>
      <c r="C140" s="322">
        <v>657</v>
      </c>
      <c r="D140" s="323" t="s">
        <v>1452</v>
      </c>
      <c r="E140" s="324" t="s">
        <v>465</v>
      </c>
      <c r="F140" s="325">
        <v>1966</v>
      </c>
      <c r="G140" s="324" t="s">
        <v>1453</v>
      </c>
      <c r="H140" s="328">
        <v>0.018877314814814816</v>
      </c>
      <c r="I140" s="327">
        <v>11.036174126302882</v>
      </c>
      <c r="J140" s="328">
        <v>0.003775462962962963</v>
      </c>
    </row>
    <row r="141" spans="1:10" ht="12.75">
      <c r="A141" s="321">
        <v>140</v>
      </c>
      <c r="B141" s="321"/>
      <c r="C141" s="322">
        <v>738</v>
      </c>
      <c r="D141" s="323" t="s">
        <v>1454</v>
      </c>
      <c r="E141" s="324" t="s">
        <v>465</v>
      </c>
      <c r="F141" s="325">
        <v>1936</v>
      </c>
      <c r="G141" s="324" t="s">
        <v>1455</v>
      </c>
      <c r="H141" s="328">
        <v>0.01898148148148148</v>
      </c>
      <c r="I141" s="327">
        <v>10.975609756097562</v>
      </c>
      <c r="J141" s="328">
        <v>0.0037962962962962963</v>
      </c>
    </row>
    <row r="142" spans="1:10" ht="12.75">
      <c r="A142" s="321">
        <v>141</v>
      </c>
      <c r="B142" s="321"/>
      <c r="C142" s="322">
        <v>698</v>
      </c>
      <c r="D142" s="323" t="s">
        <v>1456</v>
      </c>
      <c r="E142" s="324" t="s">
        <v>465</v>
      </c>
      <c r="F142" s="325">
        <v>1965</v>
      </c>
      <c r="G142" s="324" t="s">
        <v>1171</v>
      </c>
      <c r="H142" s="328">
        <v>0.01900462962962963</v>
      </c>
      <c r="I142" s="327">
        <v>10.962241169305722</v>
      </c>
      <c r="J142" s="328">
        <v>0.0038009259259259263</v>
      </c>
    </row>
    <row r="143" spans="1:10" ht="12.75">
      <c r="A143" s="321">
        <v>142</v>
      </c>
      <c r="B143" s="321"/>
      <c r="C143" s="322">
        <v>699</v>
      </c>
      <c r="D143" s="323" t="s">
        <v>1457</v>
      </c>
      <c r="E143" s="324" t="s">
        <v>465</v>
      </c>
      <c r="F143" s="325">
        <v>1960</v>
      </c>
      <c r="G143" s="324" t="s">
        <v>1171</v>
      </c>
      <c r="H143" s="328">
        <v>0.01900462962962963</v>
      </c>
      <c r="I143" s="327">
        <v>10.962241169305722</v>
      </c>
      <c r="J143" s="328">
        <v>0.0038009259259259263</v>
      </c>
    </row>
    <row r="144" spans="1:10" ht="12.75">
      <c r="A144" s="321">
        <v>143</v>
      </c>
      <c r="B144" s="321"/>
      <c r="C144" s="322">
        <v>739</v>
      </c>
      <c r="D144" s="323" t="s">
        <v>1458</v>
      </c>
      <c r="E144" s="324" t="s">
        <v>465</v>
      </c>
      <c r="F144" s="325">
        <v>1958</v>
      </c>
      <c r="G144" s="324" t="s">
        <v>561</v>
      </c>
      <c r="H144" s="328">
        <v>0.01902777777777778</v>
      </c>
      <c r="I144" s="327">
        <v>10.948905109489049</v>
      </c>
      <c r="J144" s="328">
        <v>0.003805555555555556</v>
      </c>
    </row>
    <row r="145" spans="1:10" ht="12.75">
      <c r="A145" s="321">
        <v>144</v>
      </c>
      <c r="B145" s="321"/>
      <c r="C145" s="322">
        <v>640</v>
      </c>
      <c r="D145" s="323" t="s">
        <v>1533</v>
      </c>
      <c r="E145" s="324" t="s">
        <v>494</v>
      </c>
      <c r="F145" s="325">
        <v>1972</v>
      </c>
      <c r="G145" s="324" t="s">
        <v>1534</v>
      </c>
      <c r="H145" s="328">
        <v>0.019108796296296294</v>
      </c>
      <c r="I145" s="327">
        <v>10.902483343428228</v>
      </c>
      <c r="J145" s="328">
        <v>0.0038217592592592587</v>
      </c>
    </row>
    <row r="146" spans="1:10" ht="12.75">
      <c r="A146" s="321">
        <v>145</v>
      </c>
      <c r="B146" s="321"/>
      <c r="C146" s="322">
        <v>597</v>
      </c>
      <c r="D146" s="323" t="s">
        <v>1535</v>
      </c>
      <c r="E146" s="324" t="s">
        <v>494</v>
      </c>
      <c r="F146" s="325">
        <v>1975</v>
      </c>
      <c r="G146" s="324" t="s">
        <v>1040</v>
      </c>
      <c r="H146" s="328">
        <v>0.019131944444444444</v>
      </c>
      <c r="I146" s="327">
        <v>10.88929219600726</v>
      </c>
      <c r="J146" s="328">
        <v>0.0038263888888888887</v>
      </c>
    </row>
    <row r="147" spans="1:10" ht="12.75">
      <c r="A147" s="321">
        <v>146</v>
      </c>
      <c r="B147" s="321"/>
      <c r="C147" s="322">
        <v>596</v>
      </c>
      <c r="D147" s="323" t="s">
        <v>1536</v>
      </c>
      <c r="E147" s="324" t="s">
        <v>494</v>
      </c>
      <c r="F147" s="325">
        <v>1972</v>
      </c>
      <c r="G147" s="324" t="s">
        <v>1040</v>
      </c>
      <c r="H147" s="328">
        <v>0.019178240740740742</v>
      </c>
      <c r="I147" s="327">
        <v>10.863005431502714</v>
      </c>
      <c r="J147" s="328">
        <v>0.0038356481481481484</v>
      </c>
    </row>
    <row r="148" spans="1:10" ht="12.75">
      <c r="A148" s="321">
        <v>147</v>
      </c>
      <c r="B148" s="321"/>
      <c r="C148" s="322">
        <v>509</v>
      </c>
      <c r="D148" s="323" t="s">
        <v>1537</v>
      </c>
      <c r="E148" s="324" t="s">
        <v>494</v>
      </c>
      <c r="F148" s="325">
        <v>1967</v>
      </c>
      <c r="G148" s="324" t="s">
        <v>468</v>
      </c>
      <c r="H148" s="328">
        <v>0.019189814814814816</v>
      </c>
      <c r="I148" s="327">
        <v>10.85645355850422</v>
      </c>
      <c r="J148" s="328">
        <v>0.003837962962962963</v>
      </c>
    </row>
    <row r="149" spans="1:10" ht="12.75">
      <c r="A149" s="321">
        <v>148</v>
      </c>
      <c r="B149" s="321"/>
      <c r="C149" s="322">
        <v>651</v>
      </c>
      <c r="D149" s="323" t="s">
        <v>1538</v>
      </c>
      <c r="E149" s="324" t="s">
        <v>494</v>
      </c>
      <c r="F149" s="325">
        <v>1968</v>
      </c>
      <c r="G149" s="324" t="s">
        <v>571</v>
      </c>
      <c r="H149" s="328">
        <v>0.01920138888888889</v>
      </c>
      <c r="I149" s="327">
        <v>10.8499095840868</v>
      </c>
      <c r="J149" s="328">
        <v>0.003840277777777778</v>
      </c>
    </row>
    <row r="150" spans="1:10" ht="12.75">
      <c r="A150" s="321">
        <v>150</v>
      </c>
      <c r="B150" s="321"/>
      <c r="C150" s="322">
        <v>737</v>
      </c>
      <c r="D150" s="323" t="s">
        <v>1459</v>
      </c>
      <c r="E150" s="324" t="s">
        <v>465</v>
      </c>
      <c r="F150" s="325">
        <v>1974</v>
      </c>
      <c r="G150" s="324" t="s">
        <v>647</v>
      </c>
      <c r="H150" s="328">
        <v>0.019386574074074073</v>
      </c>
      <c r="I150" s="327">
        <v>10.746268656716419</v>
      </c>
      <c r="J150" s="328">
        <v>0.0038773148148148148</v>
      </c>
    </row>
    <row r="151" spans="1:10" ht="12.75">
      <c r="A151" s="321">
        <v>149</v>
      </c>
      <c r="B151" s="321"/>
      <c r="C151" s="322">
        <v>516</v>
      </c>
      <c r="D151" s="323" t="s">
        <v>1539</v>
      </c>
      <c r="E151" s="324" t="s">
        <v>494</v>
      </c>
      <c r="F151" s="325">
        <v>1972</v>
      </c>
      <c r="G151" s="324" t="s">
        <v>468</v>
      </c>
      <c r="H151" s="328">
        <v>0.019386574074074073</v>
      </c>
      <c r="I151" s="327">
        <v>10.746268656716419</v>
      </c>
      <c r="J151" s="328">
        <v>0.0038773148148148148</v>
      </c>
    </row>
    <row r="152" spans="1:10" ht="12.75">
      <c r="A152" s="321">
        <v>151</v>
      </c>
      <c r="B152" s="321"/>
      <c r="C152" s="322">
        <v>610</v>
      </c>
      <c r="D152" s="323" t="s">
        <v>1540</v>
      </c>
      <c r="E152" s="324" t="s">
        <v>494</v>
      </c>
      <c r="F152" s="325">
        <v>1965</v>
      </c>
      <c r="G152" s="324" t="s">
        <v>1057</v>
      </c>
      <c r="H152" s="328">
        <v>0.01940972222222222</v>
      </c>
      <c r="I152" s="327">
        <v>10.733452593917711</v>
      </c>
      <c r="J152" s="328">
        <v>0.003881944444444444</v>
      </c>
    </row>
    <row r="153" spans="1:10" ht="12.75">
      <c r="A153" s="321">
        <v>152</v>
      </c>
      <c r="B153" s="321"/>
      <c r="C153" s="322">
        <v>513</v>
      </c>
      <c r="D153" s="323" t="s">
        <v>730</v>
      </c>
      <c r="E153" s="324" t="s">
        <v>494</v>
      </c>
      <c r="F153" s="325">
        <v>1965</v>
      </c>
      <c r="G153" s="324" t="s">
        <v>468</v>
      </c>
      <c r="H153" s="328">
        <v>0.019421296296296294</v>
      </c>
      <c r="I153" s="327">
        <v>10.727056019070323</v>
      </c>
      <c r="J153" s="328">
        <v>0.0038842592592592587</v>
      </c>
    </row>
    <row r="154" spans="1:10" ht="12.75">
      <c r="A154" s="321">
        <v>153</v>
      </c>
      <c r="B154" s="321"/>
      <c r="C154" s="322">
        <v>532</v>
      </c>
      <c r="D154" s="323" t="s">
        <v>1541</v>
      </c>
      <c r="E154" s="324" t="s">
        <v>494</v>
      </c>
      <c r="F154" s="325">
        <v>1961</v>
      </c>
      <c r="G154" s="324" t="s">
        <v>468</v>
      </c>
      <c r="H154" s="328">
        <v>0.01943287037037037</v>
      </c>
      <c r="I154" s="327">
        <v>10.720667063728408</v>
      </c>
      <c r="J154" s="328">
        <v>0.0038865740740740744</v>
      </c>
    </row>
    <row r="155" spans="1:10" ht="12.75">
      <c r="A155" s="321">
        <v>154</v>
      </c>
      <c r="B155" s="321"/>
      <c r="C155" s="322">
        <v>583</v>
      </c>
      <c r="D155" s="323" t="s">
        <v>1542</v>
      </c>
      <c r="E155" s="324" t="s">
        <v>494</v>
      </c>
      <c r="F155" s="325">
        <v>1980</v>
      </c>
      <c r="G155" s="324" t="s">
        <v>1139</v>
      </c>
      <c r="H155" s="328">
        <v>0.019444444444444445</v>
      </c>
      <c r="I155" s="327">
        <v>10.714285714285714</v>
      </c>
      <c r="J155" s="328">
        <v>0.0038888888888888888</v>
      </c>
    </row>
    <row r="156" spans="1:10" ht="12.75">
      <c r="A156" s="321">
        <v>155</v>
      </c>
      <c r="B156" s="321"/>
      <c r="C156" s="322">
        <v>622</v>
      </c>
      <c r="D156" s="323" t="s">
        <v>1543</v>
      </c>
      <c r="E156" s="324" t="s">
        <v>494</v>
      </c>
      <c r="F156" s="325">
        <v>1973</v>
      </c>
      <c r="G156" s="324" t="s">
        <v>466</v>
      </c>
      <c r="H156" s="328">
        <v>0.01947916666666667</v>
      </c>
      <c r="I156" s="327">
        <v>10.6951871657754</v>
      </c>
      <c r="J156" s="328">
        <v>0.0038958333333333336</v>
      </c>
    </row>
    <row r="157" spans="1:10" ht="12.75">
      <c r="A157" s="321">
        <v>156</v>
      </c>
      <c r="B157" s="321"/>
      <c r="C157" s="322">
        <v>688</v>
      </c>
      <c r="D157" s="323" t="s">
        <v>1544</v>
      </c>
      <c r="E157" s="324" t="s">
        <v>494</v>
      </c>
      <c r="F157" s="325">
        <v>1986</v>
      </c>
      <c r="G157" s="324" t="s">
        <v>1480</v>
      </c>
      <c r="H157" s="328">
        <v>0.01947916666666667</v>
      </c>
      <c r="I157" s="327">
        <v>10.6951871657754</v>
      </c>
      <c r="J157" s="328">
        <v>0.0038958333333333336</v>
      </c>
    </row>
    <row r="158" spans="1:10" ht="12.75">
      <c r="A158" s="321">
        <v>157</v>
      </c>
      <c r="B158" s="321"/>
      <c r="C158" s="322">
        <v>727</v>
      </c>
      <c r="D158" s="323" t="s">
        <v>1545</v>
      </c>
      <c r="E158" s="324" t="s">
        <v>494</v>
      </c>
      <c r="F158" s="325">
        <v>1977</v>
      </c>
      <c r="G158" s="324" t="s">
        <v>1546</v>
      </c>
      <c r="H158" s="328">
        <v>0.019502314814814816</v>
      </c>
      <c r="I158" s="327">
        <v>10.682492581602373</v>
      </c>
      <c r="J158" s="328">
        <v>0.003900462962962963</v>
      </c>
    </row>
    <row r="159" spans="1:10" ht="12.75">
      <c r="A159" s="321">
        <v>158</v>
      </c>
      <c r="B159" s="321"/>
      <c r="C159" s="322">
        <v>625</v>
      </c>
      <c r="D159" s="323" t="s">
        <v>1460</v>
      </c>
      <c r="E159" s="324" t="s">
        <v>465</v>
      </c>
      <c r="F159" s="325">
        <v>1946</v>
      </c>
      <c r="G159" s="324" t="s">
        <v>1461</v>
      </c>
      <c r="H159" s="328">
        <v>0.01960648148148148</v>
      </c>
      <c r="I159" s="327">
        <v>10.625737898465172</v>
      </c>
      <c r="J159" s="328">
        <v>0.003921296296296296</v>
      </c>
    </row>
    <row r="160" spans="1:10" ht="12.75">
      <c r="A160" s="321">
        <v>159</v>
      </c>
      <c r="B160" s="321"/>
      <c r="C160" s="322">
        <v>251</v>
      </c>
      <c r="D160" s="323" t="s">
        <v>602</v>
      </c>
      <c r="E160" s="324" t="s">
        <v>465</v>
      </c>
      <c r="F160" s="325">
        <v>1954</v>
      </c>
      <c r="G160" s="324" t="s">
        <v>540</v>
      </c>
      <c r="H160" s="328">
        <v>0.019641203703703706</v>
      </c>
      <c r="I160" s="327">
        <v>10.606953447259869</v>
      </c>
      <c r="J160" s="328">
        <v>0.003928240740740741</v>
      </c>
    </row>
    <row r="161" spans="1:10" ht="12.75">
      <c r="A161" s="321">
        <v>160</v>
      </c>
      <c r="B161" s="321"/>
      <c r="C161" s="322">
        <v>679</v>
      </c>
      <c r="D161" s="323" t="s">
        <v>1462</v>
      </c>
      <c r="E161" s="324" t="s">
        <v>465</v>
      </c>
      <c r="F161" s="325">
        <v>1952</v>
      </c>
      <c r="G161" s="324" t="s">
        <v>1076</v>
      </c>
      <c r="H161" s="328">
        <v>0.019780092592592592</v>
      </c>
      <c r="I161" s="327">
        <v>10.53247513165594</v>
      </c>
      <c r="J161" s="328">
        <v>0.0039560185185185184</v>
      </c>
    </row>
    <row r="162" spans="1:10" ht="12.75">
      <c r="A162" s="321">
        <v>161</v>
      </c>
      <c r="B162" s="321"/>
      <c r="C162" s="322">
        <v>605</v>
      </c>
      <c r="D162" s="323" t="s">
        <v>1463</v>
      </c>
      <c r="E162" s="324" t="s">
        <v>465</v>
      </c>
      <c r="F162" s="325">
        <v>1950</v>
      </c>
      <c r="G162" s="324" t="s">
        <v>1057</v>
      </c>
      <c r="H162" s="328">
        <v>0.02011574074074074</v>
      </c>
      <c r="I162" s="327">
        <v>10.356731875719218</v>
      </c>
      <c r="J162" s="328">
        <v>0.004023148148148148</v>
      </c>
    </row>
    <row r="163" spans="1:10" ht="12.75">
      <c r="A163" s="321">
        <v>162</v>
      </c>
      <c r="B163" s="321"/>
      <c r="C163" s="322">
        <v>527</v>
      </c>
      <c r="D163" s="323" t="s">
        <v>731</v>
      </c>
      <c r="E163" s="324" t="s">
        <v>465</v>
      </c>
      <c r="F163" s="325">
        <v>1949</v>
      </c>
      <c r="G163" s="324" t="s">
        <v>468</v>
      </c>
      <c r="H163" s="328">
        <v>0.020162037037037037</v>
      </c>
      <c r="I163" s="327">
        <v>10.332950631458095</v>
      </c>
      <c r="J163" s="328">
        <v>0.004032407407407407</v>
      </c>
    </row>
    <row r="164" spans="1:10" ht="12.75">
      <c r="A164" s="321">
        <v>163</v>
      </c>
      <c r="B164" s="321"/>
      <c r="C164" s="322">
        <v>616</v>
      </c>
      <c r="D164" s="323" t="s">
        <v>1547</v>
      </c>
      <c r="E164" s="324" t="s">
        <v>494</v>
      </c>
      <c r="F164" s="325">
        <v>1948</v>
      </c>
      <c r="G164" s="324" t="s">
        <v>1052</v>
      </c>
      <c r="H164" s="328">
        <v>0.020208333333333335</v>
      </c>
      <c r="I164" s="327">
        <v>10.309278350515463</v>
      </c>
      <c r="J164" s="328">
        <v>0.004041666666666667</v>
      </c>
    </row>
    <row r="165" spans="1:10" ht="12.75">
      <c r="A165" s="321">
        <v>164</v>
      </c>
      <c r="B165" s="321"/>
      <c r="C165" s="322">
        <v>580</v>
      </c>
      <c r="D165" s="323" t="s">
        <v>1548</v>
      </c>
      <c r="E165" s="324" t="s">
        <v>494</v>
      </c>
      <c r="F165" s="325">
        <v>1980</v>
      </c>
      <c r="G165" s="324" t="s">
        <v>1139</v>
      </c>
      <c r="H165" s="328">
        <v>0.020266203703703703</v>
      </c>
      <c r="I165" s="327">
        <v>10.279840091376357</v>
      </c>
      <c r="J165" s="328">
        <v>0.004053240740740741</v>
      </c>
    </row>
    <row r="166" spans="1:10" ht="12.75">
      <c r="A166" s="321">
        <v>165</v>
      </c>
      <c r="B166" s="321"/>
      <c r="C166" s="322">
        <v>518</v>
      </c>
      <c r="D166" s="323" t="s">
        <v>1464</v>
      </c>
      <c r="E166" s="324" t="s">
        <v>465</v>
      </c>
      <c r="F166" s="325">
        <v>1945</v>
      </c>
      <c r="G166" s="324" t="s">
        <v>468</v>
      </c>
      <c r="H166" s="328">
        <v>0.0203125</v>
      </c>
      <c r="I166" s="327">
        <v>10.256410256410255</v>
      </c>
      <c r="J166" s="328">
        <v>0.0040625</v>
      </c>
    </row>
    <row r="167" spans="1:10" ht="12.75">
      <c r="A167" s="321">
        <v>166</v>
      </c>
      <c r="B167" s="321"/>
      <c r="C167" s="322">
        <v>533</v>
      </c>
      <c r="D167" s="323" t="s">
        <v>1465</v>
      </c>
      <c r="E167" s="324" t="s">
        <v>465</v>
      </c>
      <c r="F167" s="325">
        <v>1947</v>
      </c>
      <c r="G167" s="324" t="s">
        <v>468</v>
      </c>
      <c r="H167" s="328">
        <v>0.0203125</v>
      </c>
      <c r="I167" s="327">
        <v>10.256410256410255</v>
      </c>
      <c r="J167" s="328">
        <v>0.0040625</v>
      </c>
    </row>
    <row r="168" spans="1:10" ht="12.75">
      <c r="A168" s="321">
        <v>167</v>
      </c>
      <c r="B168" s="321"/>
      <c r="C168" s="322">
        <v>639</v>
      </c>
      <c r="D168" s="323" t="s">
        <v>603</v>
      </c>
      <c r="E168" s="324" t="s">
        <v>465</v>
      </c>
      <c r="F168" s="325">
        <v>1943</v>
      </c>
      <c r="G168" s="324" t="s">
        <v>508</v>
      </c>
      <c r="H168" s="328">
        <v>0.020324074074074074</v>
      </c>
      <c r="I168" s="327">
        <v>10.250569476082005</v>
      </c>
      <c r="J168" s="328">
        <v>0.0040648148148148145</v>
      </c>
    </row>
    <row r="169" spans="1:10" ht="12.75">
      <c r="A169" s="321">
        <v>168</v>
      </c>
      <c r="B169" s="321"/>
      <c r="C169" s="322">
        <v>661</v>
      </c>
      <c r="D169" s="323" t="s">
        <v>1549</v>
      </c>
      <c r="E169" s="324" t="s">
        <v>494</v>
      </c>
      <c r="F169" s="325">
        <v>1958</v>
      </c>
      <c r="G169" s="324" t="s">
        <v>650</v>
      </c>
      <c r="H169" s="328">
        <v>0.02034722222222222</v>
      </c>
      <c r="I169" s="327">
        <v>10.238907849829351</v>
      </c>
      <c r="J169" s="328">
        <v>0.004069444444444444</v>
      </c>
    </row>
    <row r="170" spans="1:10" ht="12.75">
      <c r="A170" s="321">
        <v>169</v>
      </c>
      <c r="B170" s="321"/>
      <c r="C170" s="322">
        <v>624</v>
      </c>
      <c r="D170" s="323" t="s">
        <v>1466</v>
      </c>
      <c r="E170" s="324" t="s">
        <v>465</v>
      </c>
      <c r="F170" s="325">
        <v>1947</v>
      </c>
      <c r="G170" s="324" t="s">
        <v>1461</v>
      </c>
      <c r="H170" s="328">
        <v>0.02048611111111111</v>
      </c>
      <c r="I170" s="327">
        <v>10.169491525423728</v>
      </c>
      <c r="J170" s="328">
        <v>0.004097222222222223</v>
      </c>
    </row>
    <row r="171" spans="1:10" ht="12.75">
      <c r="A171" s="321">
        <v>170</v>
      </c>
      <c r="B171" s="321"/>
      <c r="C171" s="322">
        <v>692</v>
      </c>
      <c r="D171" s="323" t="s">
        <v>1467</v>
      </c>
      <c r="E171" s="324" t="s">
        <v>465</v>
      </c>
      <c r="F171" s="325">
        <v>1956</v>
      </c>
      <c r="G171" s="324" t="s">
        <v>540</v>
      </c>
      <c r="H171" s="328">
        <v>0.02054398148148148</v>
      </c>
      <c r="I171" s="327">
        <v>10.140845070422536</v>
      </c>
      <c r="J171" s="328">
        <v>0.004108796296296296</v>
      </c>
    </row>
    <row r="172" spans="1:10" ht="12.75">
      <c r="A172" s="321">
        <v>171</v>
      </c>
      <c r="B172" s="321"/>
      <c r="C172" s="322">
        <v>586</v>
      </c>
      <c r="D172" s="323" t="s">
        <v>1468</v>
      </c>
      <c r="E172" s="324" t="s">
        <v>465</v>
      </c>
      <c r="F172" s="325">
        <v>1967</v>
      </c>
      <c r="G172" s="324" t="s">
        <v>1040</v>
      </c>
      <c r="H172" s="328">
        <v>0.020590277777777777</v>
      </c>
      <c r="I172" s="327">
        <v>10.118043844856661</v>
      </c>
      <c r="J172" s="328">
        <v>0.004118055555555555</v>
      </c>
    </row>
    <row r="173" spans="1:10" ht="12.75">
      <c r="A173" s="321">
        <v>172</v>
      </c>
      <c r="B173" s="321"/>
      <c r="C173" s="322">
        <v>584</v>
      </c>
      <c r="D173" s="323" t="s">
        <v>1550</v>
      </c>
      <c r="E173" s="324" t="s">
        <v>494</v>
      </c>
      <c r="F173" s="325">
        <v>1977</v>
      </c>
      <c r="G173" s="324" t="s">
        <v>1040</v>
      </c>
      <c r="H173" s="328">
        <v>0.020601851851851854</v>
      </c>
      <c r="I173" s="327">
        <v>10.112359550561797</v>
      </c>
      <c r="J173" s="328">
        <v>0.004120370370370371</v>
      </c>
    </row>
    <row r="174" spans="1:10" ht="12.75">
      <c r="A174" s="321">
        <v>173</v>
      </c>
      <c r="B174" s="321"/>
      <c r="C174" s="322">
        <v>604</v>
      </c>
      <c r="D174" s="323" t="s">
        <v>1551</v>
      </c>
      <c r="E174" s="324" t="s">
        <v>494</v>
      </c>
      <c r="F174" s="325">
        <v>1955</v>
      </c>
      <c r="G174" s="324" t="s">
        <v>1057</v>
      </c>
      <c r="H174" s="328">
        <v>0.020625</v>
      </c>
      <c r="I174" s="327">
        <v>10.1010101010101</v>
      </c>
      <c r="J174" s="328">
        <v>0.004125</v>
      </c>
    </row>
    <row r="175" spans="1:10" ht="12.75">
      <c r="A175" s="321">
        <v>174</v>
      </c>
      <c r="B175" s="321"/>
      <c r="C175" s="322">
        <v>628</v>
      </c>
      <c r="D175" s="323" t="s">
        <v>1552</v>
      </c>
      <c r="E175" s="324" t="s">
        <v>494</v>
      </c>
      <c r="F175" s="325">
        <v>1968</v>
      </c>
      <c r="G175" s="324" t="s">
        <v>1430</v>
      </c>
      <c r="H175" s="328">
        <v>0.020729166666666667</v>
      </c>
      <c r="I175" s="327">
        <v>10.050251256281408</v>
      </c>
      <c r="J175" s="328">
        <v>0.004145833333333333</v>
      </c>
    </row>
    <row r="176" spans="1:10" ht="12.75">
      <c r="A176" s="321">
        <v>175</v>
      </c>
      <c r="B176" s="321"/>
      <c r="C176" s="322">
        <v>684</v>
      </c>
      <c r="D176" s="323" t="s">
        <v>1553</v>
      </c>
      <c r="E176" s="324" t="s">
        <v>494</v>
      </c>
      <c r="F176" s="325">
        <v>1975</v>
      </c>
      <c r="G176" s="324" t="s">
        <v>1480</v>
      </c>
      <c r="H176" s="328">
        <v>0.020787037037037038</v>
      </c>
      <c r="I176" s="327">
        <v>10.022271714922049</v>
      </c>
      <c r="J176" s="328">
        <v>0.004157407407407407</v>
      </c>
    </row>
    <row r="177" spans="1:10" ht="12.75">
      <c r="A177" s="321">
        <v>176</v>
      </c>
      <c r="B177" s="321"/>
      <c r="C177" s="322">
        <v>730</v>
      </c>
      <c r="D177" s="323" t="s">
        <v>786</v>
      </c>
      <c r="E177" s="324" t="s">
        <v>494</v>
      </c>
      <c r="F177" s="325">
        <v>1943</v>
      </c>
      <c r="G177" s="324" t="s">
        <v>470</v>
      </c>
      <c r="H177" s="328">
        <v>0.020810185185185185</v>
      </c>
      <c r="I177" s="327">
        <v>10.011123470522802</v>
      </c>
      <c r="J177" s="328">
        <v>0.004162037037037037</v>
      </c>
    </row>
    <row r="178" spans="1:10" ht="12.75">
      <c r="A178" s="321">
        <v>177</v>
      </c>
      <c r="B178" s="321"/>
      <c r="C178" s="322">
        <v>634</v>
      </c>
      <c r="D178" s="323" t="s">
        <v>1469</v>
      </c>
      <c r="E178" s="324" t="s">
        <v>465</v>
      </c>
      <c r="F178" s="325">
        <v>1942</v>
      </c>
      <c r="G178" s="324" t="s">
        <v>1057</v>
      </c>
      <c r="H178" s="328">
        <v>0.020844907407407406</v>
      </c>
      <c r="I178" s="327">
        <v>9.994447529150472</v>
      </c>
      <c r="J178" s="328">
        <v>0.004168981481481481</v>
      </c>
    </row>
    <row r="179" spans="1:10" ht="12.75">
      <c r="A179" s="321">
        <v>178</v>
      </c>
      <c r="B179" s="321"/>
      <c r="C179" s="322">
        <v>709</v>
      </c>
      <c r="D179" s="323" t="s">
        <v>1554</v>
      </c>
      <c r="E179" s="324" t="s">
        <v>494</v>
      </c>
      <c r="F179" s="325">
        <v>1983</v>
      </c>
      <c r="G179" s="324" t="s">
        <v>1398</v>
      </c>
      <c r="H179" s="328">
        <v>0.02085648148148148</v>
      </c>
      <c r="I179" s="327">
        <v>9.988901220865705</v>
      </c>
      <c r="J179" s="328">
        <v>0.004171296296296296</v>
      </c>
    </row>
    <row r="180" spans="1:10" ht="12.75">
      <c r="A180" s="321">
        <v>179</v>
      </c>
      <c r="B180" s="321"/>
      <c r="C180" s="322">
        <v>552</v>
      </c>
      <c r="D180" s="323" t="s">
        <v>745</v>
      </c>
      <c r="E180" s="324" t="s">
        <v>465</v>
      </c>
      <c r="F180" s="325">
        <v>1980</v>
      </c>
      <c r="G180" s="324" t="s">
        <v>468</v>
      </c>
      <c r="H180" s="328">
        <v>0.021145833333333332</v>
      </c>
      <c r="I180" s="327">
        <v>9.852216748768473</v>
      </c>
      <c r="J180" s="328">
        <v>0.004229166666666667</v>
      </c>
    </row>
    <row r="181" spans="1:10" ht="12.75">
      <c r="A181" s="321">
        <v>180</v>
      </c>
      <c r="B181" s="321"/>
      <c r="C181" s="322">
        <v>715</v>
      </c>
      <c r="D181" s="323" t="s">
        <v>1470</v>
      </c>
      <c r="E181" s="324" t="s">
        <v>465</v>
      </c>
      <c r="F181" s="325">
        <v>1964</v>
      </c>
      <c r="G181" s="324" t="s">
        <v>468</v>
      </c>
      <c r="H181" s="328">
        <v>0.021145833333333332</v>
      </c>
      <c r="I181" s="327">
        <v>9.852216748768473</v>
      </c>
      <c r="J181" s="328">
        <v>0.004229166666666667</v>
      </c>
    </row>
    <row r="182" spans="1:10" ht="12.75">
      <c r="A182" s="321">
        <v>181</v>
      </c>
      <c r="B182" s="321"/>
      <c r="C182" s="322">
        <v>618</v>
      </c>
      <c r="D182" s="323" t="s">
        <v>1471</v>
      </c>
      <c r="E182" s="324" t="s">
        <v>465</v>
      </c>
      <c r="F182" s="325">
        <v>1943</v>
      </c>
      <c r="G182" s="324" t="s">
        <v>1052</v>
      </c>
      <c r="H182" s="328">
        <v>0.021261574074074075</v>
      </c>
      <c r="I182" s="327">
        <v>9.79858464888405</v>
      </c>
      <c r="J182" s="328">
        <v>0.004252314814814815</v>
      </c>
    </row>
    <row r="183" spans="1:10" ht="12.75">
      <c r="A183" s="321">
        <v>182</v>
      </c>
      <c r="B183" s="321"/>
      <c r="C183" s="322">
        <v>745</v>
      </c>
      <c r="D183" s="323" t="s">
        <v>1472</v>
      </c>
      <c r="E183" s="324" t="s">
        <v>465</v>
      </c>
      <c r="F183" s="325">
        <v>1982</v>
      </c>
      <c r="G183" s="324" t="s">
        <v>1321</v>
      </c>
      <c r="H183" s="328">
        <v>0.02136574074074074</v>
      </c>
      <c r="I183" s="327">
        <v>9.750812567713977</v>
      </c>
      <c r="J183" s="328">
        <v>0.004273148148148148</v>
      </c>
    </row>
    <row r="184" spans="1:10" ht="12.75">
      <c r="A184" s="321">
        <v>183</v>
      </c>
      <c r="B184" s="321"/>
      <c r="C184" s="322">
        <v>559</v>
      </c>
      <c r="D184" s="323" t="s">
        <v>1555</v>
      </c>
      <c r="E184" s="324" t="s">
        <v>494</v>
      </c>
      <c r="F184" s="325">
        <v>1955</v>
      </c>
      <c r="G184" s="324" t="s">
        <v>468</v>
      </c>
      <c r="H184" s="328">
        <v>0.02144675925925926</v>
      </c>
      <c r="I184" s="327">
        <v>9.713977334052887</v>
      </c>
      <c r="J184" s="328">
        <v>0.0042893518518518515</v>
      </c>
    </row>
    <row r="185" spans="1:10" ht="12.75">
      <c r="A185" s="321">
        <v>184</v>
      </c>
      <c r="B185" s="321"/>
      <c r="C185" s="322">
        <v>564</v>
      </c>
      <c r="D185" s="323" t="s">
        <v>1556</v>
      </c>
      <c r="E185" s="324" t="s">
        <v>494</v>
      </c>
      <c r="F185" s="325">
        <v>1947</v>
      </c>
      <c r="G185" s="324" t="s">
        <v>468</v>
      </c>
      <c r="H185" s="328">
        <v>0.02148148148148148</v>
      </c>
      <c r="I185" s="327">
        <v>9.698275862068966</v>
      </c>
      <c r="J185" s="328">
        <v>0.004296296296296296</v>
      </c>
    </row>
    <row r="186" spans="1:10" ht="12.75">
      <c r="A186" s="321">
        <v>185</v>
      </c>
      <c r="B186" s="321"/>
      <c r="C186" s="322">
        <v>544</v>
      </c>
      <c r="D186" s="323" t="s">
        <v>1557</v>
      </c>
      <c r="E186" s="324" t="s">
        <v>494</v>
      </c>
      <c r="F186" s="325">
        <v>1980</v>
      </c>
      <c r="G186" s="324" t="s">
        <v>468</v>
      </c>
      <c r="H186" s="328">
        <v>0.021585648148148145</v>
      </c>
      <c r="I186" s="327">
        <v>9.6514745308311</v>
      </c>
      <c r="J186" s="328">
        <v>0.004317129629629629</v>
      </c>
    </row>
    <row r="187" spans="1:10" ht="12.75">
      <c r="A187" s="321">
        <v>186</v>
      </c>
      <c r="B187" s="321"/>
      <c r="C187" s="322">
        <v>717</v>
      </c>
      <c r="D187" s="323" t="s">
        <v>1473</v>
      </c>
      <c r="E187" s="324" t="s">
        <v>465</v>
      </c>
      <c r="F187" s="325">
        <v>1975</v>
      </c>
      <c r="G187" s="324" t="s">
        <v>750</v>
      </c>
      <c r="H187" s="328">
        <v>0.021631944444444443</v>
      </c>
      <c r="I187" s="327">
        <v>9.630818619582664</v>
      </c>
      <c r="J187" s="328">
        <v>0.004326388888888888</v>
      </c>
    </row>
    <row r="188" spans="1:10" ht="12.75">
      <c r="A188" s="321">
        <v>187</v>
      </c>
      <c r="B188" s="321"/>
      <c r="C188" s="322">
        <v>670</v>
      </c>
      <c r="D188" s="323" t="s">
        <v>1474</v>
      </c>
      <c r="E188" s="324" t="s">
        <v>465</v>
      </c>
      <c r="F188" s="325">
        <v>1955</v>
      </c>
      <c r="G188" s="324" t="s">
        <v>1475</v>
      </c>
      <c r="H188" s="328">
        <v>0.02171296296296296</v>
      </c>
      <c r="I188" s="327">
        <v>9.594882729211088</v>
      </c>
      <c r="J188" s="328">
        <v>0.004342592592592592</v>
      </c>
    </row>
    <row r="189" spans="1:10" ht="12.75">
      <c r="A189" s="321">
        <v>188</v>
      </c>
      <c r="B189" s="321"/>
      <c r="C189" s="322">
        <v>671</v>
      </c>
      <c r="D189" s="323" t="s">
        <v>1558</v>
      </c>
      <c r="E189" s="324" t="s">
        <v>494</v>
      </c>
      <c r="F189" s="325">
        <v>1958</v>
      </c>
      <c r="G189" s="324" t="s">
        <v>1475</v>
      </c>
      <c r="H189" s="328">
        <v>0.02172453703703704</v>
      </c>
      <c r="I189" s="327">
        <v>9.589770911028236</v>
      </c>
      <c r="J189" s="328">
        <v>0.004344907407407408</v>
      </c>
    </row>
    <row r="190" spans="1:10" ht="12.75">
      <c r="A190" s="321">
        <v>189</v>
      </c>
      <c r="B190" s="321"/>
      <c r="C190" s="322">
        <v>562</v>
      </c>
      <c r="D190" s="323" t="s">
        <v>1559</v>
      </c>
      <c r="E190" s="324" t="s">
        <v>494</v>
      </c>
      <c r="F190" s="325">
        <v>1953</v>
      </c>
      <c r="G190" s="324" t="s">
        <v>468</v>
      </c>
      <c r="H190" s="328">
        <v>0.021782407407407407</v>
      </c>
      <c r="I190" s="327">
        <v>9.564293304994687</v>
      </c>
      <c r="J190" s="328">
        <v>0.004356481481481481</v>
      </c>
    </row>
    <row r="191" spans="1:10" ht="12.75">
      <c r="A191" s="321">
        <v>190</v>
      </c>
      <c r="B191" s="321"/>
      <c r="C191" s="322">
        <v>725</v>
      </c>
      <c r="D191" s="323" t="s">
        <v>1560</v>
      </c>
      <c r="E191" s="324" t="s">
        <v>494</v>
      </c>
      <c r="F191" s="325">
        <v>1965</v>
      </c>
      <c r="G191" s="324" t="s">
        <v>1185</v>
      </c>
      <c r="H191" s="328">
        <v>0.02181712962962963</v>
      </c>
      <c r="I191" s="327">
        <v>9.549071618037134</v>
      </c>
      <c r="J191" s="328">
        <v>0.004363425925925926</v>
      </c>
    </row>
    <row r="192" spans="1:10" ht="12.75">
      <c r="A192" s="321">
        <v>191</v>
      </c>
      <c r="B192" s="321"/>
      <c r="C192" s="322">
        <v>590</v>
      </c>
      <c r="D192" s="323" t="s">
        <v>1476</v>
      </c>
      <c r="E192" s="324" t="s">
        <v>465</v>
      </c>
      <c r="F192" s="325">
        <v>1963</v>
      </c>
      <c r="G192" s="324" t="s">
        <v>1040</v>
      </c>
      <c r="H192" s="328">
        <v>0.02189814814814815</v>
      </c>
      <c r="I192" s="327">
        <v>9.513742071881607</v>
      </c>
      <c r="J192" s="328">
        <v>0.00437962962962963</v>
      </c>
    </row>
    <row r="193" spans="1:10" ht="12.75">
      <c r="A193" s="321">
        <v>192</v>
      </c>
      <c r="B193" s="321"/>
      <c r="C193" s="322">
        <v>683</v>
      </c>
      <c r="D193" s="323" t="s">
        <v>1561</v>
      </c>
      <c r="E193" s="324" t="s">
        <v>494</v>
      </c>
      <c r="F193" s="325">
        <v>1968</v>
      </c>
      <c r="G193" s="324" t="s">
        <v>1480</v>
      </c>
      <c r="H193" s="328">
        <v>0.02199074074074074</v>
      </c>
      <c r="I193" s="327">
        <v>9.473684210526315</v>
      </c>
      <c r="J193" s="328">
        <v>0.004398148148148148</v>
      </c>
    </row>
    <row r="194" spans="1:10" ht="12.75">
      <c r="A194" s="321">
        <v>193</v>
      </c>
      <c r="B194" s="321"/>
      <c r="C194" s="322">
        <v>700</v>
      </c>
      <c r="D194" s="323" t="s">
        <v>1477</v>
      </c>
      <c r="E194" s="324" t="s">
        <v>465</v>
      </c>
      <c r="F194" s="325">
        <v>1944</v>
      </c>
      <c r="G194" s="324" t="s">
        <v>1057</v>
      </c>
      <c r="H194" s="328">
        <v>0.02201388888888889</v>
      </c>
      <c r="I194" s="327">
        <v>9.46372239747634</v>
      </c>
      <c r="J194" s="328">
        <v>0.004402777777777778</v>
      </c>
    </row>
    <row r="195" spans="1:10" ht="12.75">
      <c r="A195" s="321">
        <v>194</v>
      </c>
      <c r="B195" s="321"/>
      <c r="C195" s="322">
        <v>26</v>
      </c>
      <c r="D195" s="323" t="s">
        <v>1562</v>
      </c>
      <c r="E195" s="324" t="s">
        <v>494</v>
      </c>
      <c r="F195" s="325">
        <v>1968</v>
      </c>
      <c r="G195" s="324" t="s">
        <v>568</v>
      </c>
      <c r="H195" s="328">
        <v>0.02210648148148148</v>
      </c>
      <c r="I195" s="327">
        <v>9.424083769633508</v>
      </c>
      <c r="J195" s="328">
        <v>0.004421296296296296</v>
      </c>
    </row>
    <row r="196" spans="1:10" ht="12.75">
      <c r="A196" s="321">
        <v>195</v>
      </c>
      <c r="B196" s="321"/>
      <c r="C196" s="322">
        <v>29</v>
      </c>
      <c r="D196" s="323" t="s">
        <v>1563</v>
      </c>
      <c r="E196" s="324" t="s">
        <v>494</v>
      </c>
      <c r="F196" s="325">
        <v>1976</v>
      </c>
      <c r="G196" s="324" t="s">
        <v>568</v>
      </c>
      <c r="H196" s="328">
        <v>0.022118055555555557</v>
      </c>
      <c r="I196" s="327">
        <v>9.419152276295133</v>
      </c>
      <c r="J196" s="328">
        <v>0.004423611111111112</v>
      </c>
    </row>
    <row r="197" spans="1:10" ht="12.75">
      <c r="A197" s="321">
        <v>196</v>
      </c>
      <c r="B197" s="321"/>
      <c r="C197" s="322">
        <v>686</v>
      </c>
      <c r="D197" s="323" t="s">
        <v>1564</v>
      </c>
      <c r="E197" s="324" t="s">
        <v>494</v>
      </c>
      <c r="F197" s="325">
        <v>1964</v>
      </c>
      <c r="G197" s="324" t="s">
        <v>750</v>
      </c>
      <c r="H197" s="328">
        <v>0.022141203703703705</v>
      </c>
      <c r="I197" s="327">
        <v>9.409304756926293</v>
      </c>
      <c r="J197" s="328">
        <v>0.004428240740740741</v>
      </c>
    </row>
    <row r="198" spans="1:10" ht="12.75">
      <c r="A198" s="321">
        <v>197</v>
      </c>
      <c r="B198" s="321"/>
      <c r="C198" s="322">
        <v>735</v>
      </c>
      <c r="D198" s="323" t="s">
        <v>1565</v>
      </c>
      <c r="E198" s="324" t="s">
        <v>494</v>
      </c>
      <c r="F198" s="325">
        <v>1965</v>
      </c>
      <c r="G198" s="324" t="s">
        <v>1482</v>
      </c>
      <c r="H198" s="328">
        <v>0.02221064814814815</v>
      </c>
      <c r="I198" s="327">
        <v>9.379885356956747</v>
      </c>
      <c r="J198" s="328">
        <v>0.00444212962962963</v>
      </c>
    </row>
    <row r="199" spans="1:10" ht="12.75">
      <c r="A199" s="321">
        <v>198</v>
      </c>
      <c r="B199" s="321"/>
      <c r="C199" s="322">
        <v>526</v>
      </c>
      <c r="D199" s="323" t="s">
        <v>1566</v>
      </c>
      <c r="E199" s="324" t="s">
        <v>494</v>
      </c>
      <c r="F199" s="325">
        <v>1953</v>
      </c>
      <c r="G199" s="324" t="s">
        <v>468</v>
      </c>
      <c r="H199" s="328">
        <v>0.022233796296296297</v>
      </c>
      <c r="I199" s="327">
        <v>9.370119729307651</v>
      </c>
      <c r="J199" s="328">
        <v>0.00444675925925926</v>
      </c>
    </row>
    <row r="200" spans="1:10" ht="12.75">
      <c r="A200" s="321">
        <v>199</v>
      </c>
      <c r="B200" s="321"/>
      <c r="C200" s="322">
        <v>637</v>
      </c>
      <c r="D200" s="323" t="s">
        <v>1567</v>
      </c>
      <c r="E200" s="324" t="s">
        <v>494</v>
      </c>
      <c r="F200" s="325">
        <v>1953</v>
      </c>
      <c r="G200" s="324" t="s">
        <v>508</v>
      </c>
      <c r="H200" s="328">
        <v>0.022361111111111113</v>
      </c>
      <c r="I200" s="327">
        <v>9.316770186335402</v>
      </c>
      <c r="J200" s="328">
        <v>0.004472222222222223</v>
      </c>
    </row>
    <row r="201" spans="1:10" ht="12.75">
      <c r="A201" s="321">
        <v>200</v>
      </c>
      <c r="B201" s="321"/>
      <c r="C201" s="322">
        <v>740</v>
      </c>
      <c r="D201" s="323" t="s">
        <v>1568</v>
      </c>
      <c r="E201" s="324" t="s">
        <v>494</v>
      </c>
      <c r="F201" s="325">
        <v>1976</v>
      </c>
      <c r="G201" s="324" t="s">
        <v>540</v>
      </c>
      <c r="H201" s="328">
        <v>0.02246527777777778</v>
      </c>
      <c r="I201" s="327">
        <v>9.27357032457496</v>
      </c>
      <c r="J201" s="328">
        <v>0.004493055555555556</v>
      </c>
    </row>
    <row r="202" spans="1:10" ht="12.75">
      <c r="A202" s="321">
        <v>201</v>
      </c>
      <c r="B202" s="321"/>
      <c r="C202" s="322">
        <v>601</v>
      </c>
      <c r="D202" s="323" t="s">
        <v>1569</v>
      </c>
      <c r="E202" s="324" t="s">
        <v>494</v>
      </c>
      <c r="F202" s="325">
        <v>1963</v>
      </c>
      <c r="G202" s="324" t="s">
        <v>1052</v>
      </c>
      <c r="H202" s="328">
        <v>0.022511574074074073</v>
      </c>
      <c r="I202" s="327">
        <v>9.254498714652957</v>
      </c>
      <c r="J202" s="328">
        <v>0.004502314814814815</v>
      </c>
    </row>
    <row r="203" spans="1:10" ht="12.75">
      <c r="A203" s="321">
        <v>202</v>
      </c>
      <c r="B203" s="321"/>
      <c r="C203" s="322">
        <v>614</v>
      </c>
      <c r="D203" s="323" t="s">
        <v>748</v>
      </c>
      <c r="E203" s="324" t="s">
        <v>465</v>
      </c>
      <c r="F203" s="325">
        <v>1953</v>
      </c>
      <c r="G203" s="324" t="s">
        <v>1052</v>
      </c>
      <c r="H203" s="328">
        <v>0.022523148148148143</v>
      </c>
      <c r="I203" s="327">
        <v>9.249743062692705</v>
      </c>
      <c r="J203" s="328">
        <v>0.004504629629629628</v>
      </c>
    </row>
    <row r="204" spans="1:10" ht="12.75">
      <c r="A204" s="321">
        <v>203</v>
      </c>
      <c r="B204" s="321"/>
      <c r="C204" s="322">
        <v>650</v>
      </c>
      <c r="D204" s="323" t="s">
        <v>1570</v>
      </c>
      <c r="E204" s="324" t="s">
        <v>494</v>
      </c>
      <c r="F204" s="325">
        <v>1946</v>
      </c>
      <c r="G204" s="324" t="s">
        <v>571</v>
      </c>
      <c r="H204" s="328">
        <v>0.02263888888888889</v>
      </c>
      <c r="I204" s="327">
        <v>9.202453987730062</v>
      </c>
      <c r="J204" s="328">
        <v>0.004527777777777778</v>
      </c>
    </row>
    <row r="205" spans="1:10" ht="12.75">
      <c r="A205" s="321">
        <v>204</v>
      </c>
      <c r="B205" s="321"/>
      <c r="C205" s="322">
        <v>719</v>
      </c>
      <c r="D205" s="323" t="s">
        <v>1571</v>
      </c>
      <c r="E205" s="324" t="s">
        <v>494</v>
      </c>
      <c r="F205" s="325">
        <v>1972</v>
      </c>
      <c r="G205" s="324" t="s">
        <v>508</v>
      </c>
      <c r="H205" s="328">
        <v>0.022662037037037036</v>
      </c>
      <c r="I205" s="327">
        <v>9.19305413687436</v>
      </c>
      <c r="J205" s="328">
        <v>0.004532407407407407</v>
      </c>
    </row>
    <row r="206" spans="1:10" ht="12.75">
      <c r="A206" s="321">
        <v>205</v>
      </c>
      <c r="B206" s="321"/>
      <c r="C206" s="322">
        <v>680</v>
      </c>
      <c r="D206" s="323" t="s">
        <v>1572</v>
      </c>
      <c r="E206" s="324" t="s">
        <v>494</v>
      </c>
      <c r="F206" s="325">
        <v>1968</v>
      </c>
      <c r="G206" s="324" t="s">
        <v>1480</v>
      </c>
      <c r="H206" s="328">
        <v>0.022685185185185183</v>
      </c>
      <c r="I206" s="327">
        <v>9.183673469387756</v>
      </c>
      <c r="J206" s="328">
        <v>0.0045370370370370365</v>
      </c>
    </row>
    <row r="207" spans="1:10" ht="12.75">
      <c r="A207" s="321">
        <v>206</v>
      </c>
      <c r="B207" s="321"/>
      <c r="C207" s="322">
        <v>529</v>
      </c>
      <c r="D207" s="323" t="s">
        <v>1573</v>
      </c>
      <c r="E207" s="324" t="s">
        <v>494</v>
      </c>
      <c r="F207" s="325">
        <v>1949</v>
      </c>
      <c r="G207" s="324" t="s">
        <v>468</v>
      </c>
      <c r="H207" s="328">
        <v>0.02273148148148148</v>
      </c>
      <c r="I207" s="327">
        <v>9.164969450101834</v>
      </c>
      <c r="J207" s="328">
        <v>0.0045462962962962965</v>
      </c>
    </row>
    <row r="208" spans="1:10" ht="12.75">
      <c r="A208" s="321">
        <v>207</v>
      </c>
      <c r="B208" s="321"/>
      <c r="C208" s="322">
        <v>545</v>
      </c>
      <c r="D208" s="323" t="s">
        <v>1574</v>
      </c>
      <c r="E208" s="324" t="s">
        <v>494</v>
      </c>
      <c r="F208" s="325">
        <v>1956</v>
      </c>
      <c r="G208" s="324" t="s">
        <v>468</v>
      </c>
      <c r="H208" s="328">
        <v>0.022743055555555555</v>
      </c>
      <c r="I208" s="327">
        <v>9.160305343511451</v>
      </c>
      <c r="J208" s="328">
        <v>0.004548611111111111</v>
      </c>
    </row>
    <row r="209" spans="1:10" ht="12.75">
      <c r="A209" s="321">
        <v>208</v>
      </c>
      <c r="B209" s="321"/>
      <c r="C209" s="322">
        <v>704</v>
      </c>
      <c r="D209" s="323" t="s">
        <v>1478</v>
      </c>
      <c r="E209" s="324" t="s">
        <v>465</v>
      </c>
      <c r="F209" s="325">
        <v>1960</v>
      </c>
      <c r="G209" s="324" t="s">
        <v>468</v>
      </c>
      <c r="H209" s="328">
        <v>0.022754629629629628</v>
      </c>
      <c r="I209" s="327">
        <v>9.155645981688709</v>
      </c>
      <c r="J209" s="328">
        <v>0.004550925925925925</v>
      </c>
    </row>
    <row r="210" spans="1:10" ht="12.75">
      <c r="A210" s="321">
        <v>209</v>
      </c>
      <c r="B210" s="321"/>
      <c r="C210" s="322">
        <v>589</v>
      </c>
      <c r="D210" s="323" t="s">
        <v>1575</v>
      </c>
      <c r="E210" s="324" t="s">
        <v>494</v>
      </c>
      <c r="F210" s="325">
        <v>1975</v>
      </c>
      <c r="G210" s="324" t="s">
        <v>1040</v>
      </c>
      <c r="H210" s="328">
        <v>0.02289351851851852</v>
      </c>
      <c r="I210" s="327">
        <v>9.10010111223458</v>
      </c>
      <c r="J210" s="328">
        <v>0.004578703703703705</v>
      </c>
    </row>
    <row r="211" spans="1:10" ht="12.75">
      <c r="A211" s="321">
        <v>210</v>
      </c>
      <c r="B211" s="321"/>
      <c r="C211" s="322">
        <v>682</v>
      </c>
      <c r="D211" s="323" t="s">
        <v>1576</v>
      </c>
      <c r="E211" s="324" t="s">
        <v>494</v>
      </c>
      <c r="F211" s="325">
        <v>1967</v>
      </c>
      <c r="G211" s="324" t="s">
        <v>1480</v>
      </c>
      <c r="H211" s="328">
        <v>0.023333333333333334</v>
      </c>
      <c r="I211" s="327">
        <v>8.928571428571429</v>
      </c>
      <c r="J211" s="328">
        <v>0.004666666666666667</v>
      </c>
    </row>
    <row r="212" spans="1:10" ht="12.75">
      <c r="A212" s="321">
        <v>211</v>
      </c>
      <c r="B212" s="321"/>
      <c r="C212" s="322">
        <v>681</v>
      </c>
      <c r="D212" s="323" t="s">
        <v>1479</v>
      </c>
      <c r="E212" s="324" t="s">
        <v>465</v>
      </c>
      <c r="F212" s="325">
        <v>1959</v>
      </c>
      <c r="G212" s="324" t="s">
        <v>1480</v>
      </c>
      <c r="H212" s="328">
        <v>0.023344907407407408</v>
      </c>
      <c r="I212" s="327">
        <v>8.924144769459593</v>
      </c>
      <c r="J212" s="328">
        <v>0.004668981481481481</v>
      </c>
    </row>
    <row r="213" spans="1:10" ht="12.75">
      <c r="A213" s="321">
        <v>212</v>
      </c>
      <c r="B213" s="321"/>
      <c r="C213" s="322">
        <v>595</v>
      </c>
      <c r="D213" s="323" t="s">
        <v>1577</v>
      </c>
      <c r="E213" s="324" t="s">
        <v>494</v>
      </c>
      <c r="F213" s="325">
        <v>1970</v>
      </c>
      <c r="G213" s="324" t="s">
        <v>1040</v>
      </c>
      <c r="H213" s="328">
        <v>0.023414351851851853</v>
      </c>
      <c r="I213" s="327">
        <v>8.897676717745922</v>
      </c>
      <c r="J213" s="328">
        <v>0.00468287037037037</v>
      </c>
    </row>
    <row r="214" spans="1:10" ht="12.75">
      <c r="A214" s="321">
        <v>213</v>
      </c>
      <c r="B214" s="321"/>
      <c r="C214" s="322">
        <v>675</v>
      </c>
      <c r="D214" s="323" t="s">
        <v>1578</v>
      </c>
      <c r="E214" s="324" t="s">
        <v>494</v>
      </c>
      <c r="F214" s="325">
        <v>1988</v>
      </c>
      <c r="G214" s="324" t="s">
        <v>1330</v>
      </c>
      <c r="H214" s="328">
        <v>0.02351851851851852</v>
      </c>
      <c r="I214" s="327">
        <v>8.858267716535433</v>
      </c>
      <c r="J214" s="328">
        <v>0.004703703703703704</v>
      </c>
    </row>
    <row r="215" spans="1:10" ht="12.75">
      <c r="A215" s="321">
        <v>214</v>
      </c>
      <c r="B215" s="321"/>
      <c r="C215" s="322">
        <v>599</v>
      </c>
      <c r="D215" s="323" t="s">
        <v>1579</v>
      </c>
      <c r="E215" s="324" t="s">
        <v>494</v>
      </c>
      <c r="F215" s="325">
        <v>1973</v>
      </c>
      <c r="G215" s="324" t="s">
        <v>1040</v>
      </c>
      <c r="H215" s="328">
        <v>0.02361111111111111</v>
      </c>
      <c r="I215" s="327">
        <v>8.823529411764707</v>
      </c>
      <c r="J215" s="328">
        <v>0.004722222222222222</v>
      </c>
    </row>
    <row r="216" spans="1:10" ht="12.75">
      <c r="A216" s="321">
        <v>215</v>
      </c>
      <c r="B216" s="321"/>
      <c r="C216" s="322">
        <v>736</v>
      </c>
      <c r="D216" s="323" t="s">
        <v>1481</v>
      </c>
      <c r="E216" s="324" t="s">
        <v>465</v>
      </c>
      <c r="F216" s="325">
        <v>1964</v>
      </c>
      <c r="G216" s="324" t="s">
        <v>1482</v>
      </c>
      <c r="H216" s="328">
        <v>0.02377314814814815</v>
      </c>
      <c r="I216" s="327">
        <v>8.763388510223953</v>
      </c>
      <c r="J216" s="328">
        <v>0.00475462962962963</v>
      </c>
    </row>
    <row r="217" spans="1:10" ht="12.75">
      <c r="A217" s="321">
        <v>216</v>
      </c>
      <c r="B217" s="321"/>
      <c r="C217" s="322">
        <v>678</v>
      </c>
      <c r="D217" s="323" t="s">
        <v>1580</v>
      </c>
      <c r="E217" s="324" t="s">
        <v>494</v>
      </c>
      <c r="F217" s="325">
        <v>1954</v>
      </c>
      <c r="G217" s="324" t="s">
        <v>1581</v>
      </c>
      <c r="H217" s="328">
        <v>0.024050925925925924</v>
      </c>
      <c r="I217" s="327">
        <v>8.662175168431185</v>
      </c>
      <c r="J217" s="328">
        <v>0.004810185185185185</v>
      </c>
    </row>
    <row r="218" spans="1:10" ht="12.75">
      <c r="A218" s="321">
        <v>217</v>
      </c>
      <c r="B218" s="321"/>
      <c r="C218" s="322">
        <v>677</v>
      </c>
      <c r="D218" s="323" t="s">
        <v>1582</v>
      </c>
      <c r="E218" s="324" t="s">
        <v>494</v>
      </c>
      <c r="F218" s="325">
        <v>1948</v>
      </c>
      <c r="G218" s="324" t="s">
        <v>1581</v>
      </c>
      <c r="H218" s="328">
        <v>0.02407407407407407</v>
      </c>
      <c r="I218" s="327">
        <v>8.653846153846155</v>
      </c>
      <c r="J218" s="328">
        <v>0.004814814814814814</v>
      </c>
    </row>
    <row r="219" spans="1:10" ht="12.75">
      <c r="A219" s="321">
        <v>218</v>
      </c>
      <c r="B219" s="321"/>
      <c r="C219" s="322">
        <v>687</v>
      </c>
      <c r="D219" s="323" t="s">
        <v>1583</v>
      </c>
      <c r="E219" s="324" t="s">
        <v>494</v>
      </c>
      <c r="F219" s="325">
        <v>1971</v>
      </c>
      <c r="G219" s="324" t="s">
        <v>1480</v>
      </c>
      <c r="H219" s="328">
        <v>0.024270833333333335</v>
      </c>
      <c r="I219" s="327">
        <v>8.583690987124463</v>
      </c>
      <c r="J219" s="328">
        <v>0.004854166666666667</v>
      </c>
    </row>
    <row r="220" spans="1:10" ht="12.75">
      <c r="A220" s="321">
        <v>219</v>
      </c>
      <c r="B220" s="321"/>
      <c r="C220" s="322">
        <v>609</v>
      </c>
      <c r="D220" s="323" t="s">
        <v>1584</v>
      </c>
      <c r="E220" s="324" t="s">
        <v>494</v>
      </c>
      <c r="F220" s="325">
        <v>1959</v>
      </c>
      <c r="G220" s="324" t="s">
        <v>1057</v>
      </c>
      <c r="H220" s="328">
        <v>0.024375000000000004</v>
      </c>
      <c r="I220" s="327">
        <v>8.547008547008545</v>
      </c>
      <c r="J220" s="328">
        <v>0.004875000000000001</v>
      </c>
    </row>
    <row r="221" spans="1:10" ht="12.75">
      <c r="A221" s="321">
        <v>220</v>
      </c>
      <c r="B221" s="321"/>
      <c r="C221" s="322">
        <v>742</v>
      </c>
      <c r="D221" s="323" t="s">
        <v>1585</v>
      </c>
      <c r="E221" s="324" t="s">
        <v>494</v>
      </c>
      <c r="F221" s="325">
        <v>1964</v>
      </c>
      <c r="G221" s="324" t="s">
        <v>568</v>
      </c>
      <c r="H221" s="328">
        <v>0.025659722222222223</v>
      </c>
      <c r="I221" s="327">
        <v>8.119079837618402</v>
      </c>
      <c r="J221" s="328">
        <v>0.005131944444444444</v>
      </c>
    </row>
    <row r="222" spans="1:10" ht="12.75">
      <c r="A222" s="321">
        <v>221</v>
      </c>
      <c r="B222" s="321"/>
      <c r="C222" s="322">
        <v>741</v>
      </c>
      <c r="D222" s="323" t="s">
        <v>1483</v>
      </c>
      <c r="E222" s="324" t="s">
        <v>465</v>
      </c>
      <c r="F222" s="325">
        <v>1952</v>
      </c>
      <c r="G222" s="324" t="s">
        <v>568</v>
      </c>
      <c r="H222" s="328">
        <v>0.0256712962962963</v>
      </c>
      <c r="I222" s="327">
        <v>8.11541929666366</v>
      </c>
      <c r="J222" s="328">
        <v>0.00513425925925926</v>
      </c>
    </row>
    <row r="223" spans="1:10" ht="12.75">
      <c r="A223" s="321">
        <v>222</v>
      </c>
      <c r="B223" s="321"/>
      <c r="C223" s="322">
        <v>743</v>
      </c>
      <c r="D223" s="323" t="s">
        <v>1586</v>
      </c>
      <c r="E223" s="324" t="s">
        <v>494</v>
      </c>
      <c r="F223" s="325">
        <v>1968</v>
      </c>
      <c r="G223" s="324" t="s">
        <v>568</v>
      </c>
      <c r="H223" s="328">
        <v>0.0256712962962963</v>
      </c>
      <c r="I223" s="327">
        <v>8.11541929666366</v>
      </c>
      <c r="J223" s="328">
        <v>0.00513425925925926</v>
      </c>
    </row>
    <row r="224" spans="1:10" ht="12.75">
      <c r="A224" s="321">
        <v>223</v>
      </c>
      <c r="B224" s="321"/>
      <c r="C224" s="322">
        <v>656</v>
      </c>
      <c r="D224" s="323" t="s">
        <v>1587</v>
      </c>
      <c r="E224" s="324" t="s">
        <v>494</v>
      </c>
      <c r="F224" s="325">
        <v>1953</v>
      </c>
      <c r="G224" s="324" t="s">
        <v>524</v>
      </c>
      <c r="H224" s="328">
        <v>0.026539351851851852</v>
      </c>
      <c r="I224" s="327">
        <v>7.849978194505016</v>
      </c>
      <c r="J224" s="328">
        <v>0.005307870370370371</v>
      </c>
    </row>
    <row r="225" spans="1:10" ht="12.75">
      <c r="A225" s="321">
        <v>224</v>
      </c>
      <c r="B225" s="321"/>
      <c r="C225" s="322">
        <v>594</v>
      </c>
      <c r="D225" s="323" t="s">
        <v>1588</v>
      </c>
      <c r="E225" s="324" t="s">
        <v>494</v>
      </c>
      <c r="F225" s="325">
        <v>2003</v>
      </c>
      <c r="G225" s="324" t="s">
        <v>1040</v>
      </c>
      <c r="H225" s="328">
        <v>0.026898148148148147</v>
      </c>
      <c r="I225" s="327">
        <v>7.74526678141136</v>
      </c>
      <c r="J225" s="328">
        <v>0.005379629629629629</v>
      </c>
    </row>
    <row r="226" spans="1:10" ht="12.75">
      <c r="A226" s="321">
        <v>225</v>
      </c>
      <c r="B226" s="321"/>
      <c r="C226" s="322">
        <v>591</v>
      </c>
      <c r="D226" s="323" t="s">
        <v>1589</v>
      </c>
      <c r="E226" s="324" t="s">
        <v>494</v>
      </c>
      <c r="F226" s="325">
        <v>1977</v>
      </c>
      <c r="G226" s="324" t="s">
        <v>1040</v>
      </c>
      <c r="H226" s="328">
        <v>0.026921296296296294</v>
      </c>
      <c r="I226" s="327">
        <v>7.738607050730869</v>
      </c>
      <c r="J226" s="328">
        <v>0.005384259259259259</v>
      </c>
    </row>
    <row r="227" spans="1:10" ht="12.75">
      <c r="A227" s="321">
        <v>226</v>
      </c>
      <c r="B227" s="321"/>
      <c r="C227" s="322">
        <v>587</v>
      </c>
      <c r="D227" s="323" t="s">
        <v>1590</v>
      </c>
      <c r="E227" s="324" t="s">
        <v>494</v>
      </c>
      <c r="F227" s="325">
        <v>1973</v>
      </c>
      <c r="G227" s="324" t="s">
        <v>1040</v>
      </c>
      <c r="H227" s="328">
        <v>0.026921296296296294</v>
      </c>
      <c r="I227" s="327">
        <v>7.738607050730869</v>
      </c>
      <c r="J227" s="328">
        <v>0.005384259259259259</v>
      </c>
    </row>
    <row r="228" spans="1:10" ht="12.75">
      <c r="A228" s="321">
        <v>227</v>
      </c>
      <c r="B228" s="321"/>
      <c r="C228" s="322">
        <v>636</v>
      </c>
      <c r="D228" s="323" t="s">
        <v>1591</v>
      </c>
      <c r="E228" s="324" t="s">
        <v>494</v>
      </c>
      <c r="F228" s="325">
        <v>1964</v>
      </c>
      <c r="G228" s="324" t="s">
        <v>476</v>
      </c>
      <c r="H228" s="328">
        <v>0.02787037037037037</v>
      </c>
      <c r="I228" s="327">
        <v>7.4750830564784065</v>
      </c>
      <c r="J228" s="328">
        <v>0.005574074074074073</v>
      </c>
    </row>
    <row r="229" spans="1:10" ht="12.75">
      <c r="A229" s="321">
        <v>228</v>
      </c>
      <c r="B229" s="321"/>
      <c r="C229" s="322">
        <v>643</v>
      </c>
      <c r="D229" s="323" t="s">
        <v>1484</v>
      </c>
      <c r="E229" s="324" t="s">
        <v>465</v>
      </c>
      <c r="F229" s="325">
        <v>1956</v>
      </c>
      <c r="G229" s="324" t="s">
        <v>1485</v>
      </c>
      <c r="H229" s="328">
        <v>0.028252314814814813</v>
      </c>
      <c r="I229" s="327">
        <v>7.37402703809914</v>
      </c>
      <c r="J229" s="328">
        <v>0.005650462962962963</v>
      </c>
    </row>
  </sheetData>
  <mergeCells count="1">
    <mergeCell ref="G1:J1"/>
  </mergeCells>
  <conditionalFormatting sqref="A2:B229">
    <cfRule type="expression" priority="1" dxfId="0" stopIfTrue="1">
      <formula>ISBLANK(C2)</formula>
    </cfRule>
  </conditionalFormatting>
  <conditionalFormatting sqref="D2:D229">
    <cfRule type="expression" priority="2" dxfId="1" stopIfTrue="1">
      <formula>ISNA(D2)</formula>
    </cfRule>
  </conditionalFormatting>
  <conditionalFormatting sqref="C122:C229">
    <cfRule type="expression" priority="3" dxfId="1" stopIfTrue="1">
      <formula>COUNTIF($E$2:$E$185,C122)&gt;1</formula>
    </cfRule>
  </conditionalFormatting>
  <conditionalFormatting sqref="C2:C121">
    <cfRule type="expression" priority="4" dxfId="1" stopIfTrue="1">
      <formula>COUNTIF($D$6:$D$197,C2)&gt;1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75" zoomScaleNormal="75" workbookViewId="0" topLeftCell="A10">
      <selection activeCell="C41" sqref="C41"/>
    </sheetView>
  </sheetViews>
  <sheetFormatPr defaultColWidth="9.140625" defaultRowHeight="12.75"/>
  <cols>
    <col min="1" max="1" width="9.8515625" style="0" bestFit="1" customWidth="1"/>
    <col min="3" max="3" width="15.421875" style="0" customWidth="1"/>
    <col min="4" max="4" width="27.421875" style="16" bestFit="1" customWidth="1"/>
    <col min="5" max="5" width="1.7109375" style="0" customWidth="1"/>
    <col min="6" max="6" width="17.28125" style="0" bestFit="1" customWidth="1"/>
    <col min="7" max="7" width="18.140625" style="0" bestFit="1" customWidth="1"/>
    <col min="8" max="8" width="1.1484375" style="0" customWidth="1"/>
    <col min="9" max="9" width="9.8515625" style="0" bestFit="1" customWidth="1"/>
    <col min="10" max="10" width="3.00390625" style="0" customWidth="1"/>
    <col min="11" max="11" width="18.00390625" style="0" bestFit="1" customWidth="1"/>
    <col min="12" max="12" width="20.7109375" style="0" customWidth="1"/>
    <col min="13" max="13" width="10.8515625" style="0" bestFit="1" customWidth="1"/>
    <col min="14" max="14" width="10.28125" style="0" bestFit="1" customWidth="1"/>
    <col min="15" max="15" width="14.57421875" style="0" customWidth="1"/>
  </cols>
  <sheetData>
    <row r="1" spans="1:10" s="67" customFormat="1" ht="42" customHeight="1">
      <c r="A1" s="284" t="s">
        <v>857</v>
      </c>
      <c r="B1" s="284"/>
      <c r="C1" s="284"/>
      <c r="D1" s="284"/>
      <c r="E1" s="284"/>
      <c r="F1" s="284"/>
      <c r="G1" s="284"/>
      <c r="H1" s="284"/>
      <c r="I1" s="284"/>
      <c r="J1" s="66"/>
    </row>
    <row r="2" spans="1:11" s="67" customFormat="1" ht="31.5" customHeight="1">
      <c r="A2" s="285">
        <v>40745</v>
      </c>
      <c r="B2" s="285"/>
      <c r="C2" s="285"/>
      <c r="D2" s="285"/>
      <c r="E2" s="285"/>
      <c r="F2" s="285"/>
      <c r="G2" s="285"/>
      <c r="H2" s="285"/>
      <c r="I2" s="285"/>
      <c r="J2" s="66"/>
      <c r="K2" s="167" t="s">
        <v>788</v>
      </c>
    </row>
    <row r="3" spans="1:12" s="67" customFormat="1" ht="19.5">
      <c r="A3" s="51"/>
      <c r="B3" s="95"/>
      <c r="C3" s="96"/>
      <c r="D3" s="92"/>
      <c r="E3" s="93"/>
      <c r="F3" s="193" t="s">
        <v>0</v>
      </c>
      <c r="G3" s="89">
        <v>10.4</v>
      </c>
      <c r="H3" s="287" t="s">
        <v>1</v>
      </c>
      <c r="I3" s="287"/>
      <c r="J3"/>
      <c r="K3" s="89">
        <v>10</v>
      </c>
      <c r="L3" s="65"/>
    </row>
    <row r="4" spans="1:12" ht="15">
      <c r="A4" s="68" t="s">
        <v>372</v>
      </c>
      <c r="B4" s="69" t="s">
        <v>3</v>
      </c>
      <c r="C4" s="70" t="s">
        <v>43</v>
      </c>
      <c r="D4" s="149" t="s">
        <v>5</v>
      </c>
      <c r="E4" s="72"/>
      <c r="F4" s="73" t="s">
        <v>80</v>
      </c>
      <c r="G4" s="73" t="s">
        <v>238</v>
      </c>
      <c r="H4" s="74"/>
      <c r="I4" s="75" t="s">
        <v>239</v>
      </c>
      <c r="J4" s="76"/>
      <c r="L4" s="73" t="s">
        <v>805</v>
      </c>
    </row>
    <row r="5" spans="1:15" s="11" customFormat="1" ht="19.5">
      <c r="A5" s="91">
        <v>2</v>
      </c>
      <c r="B5" s="12">
        <v>1</v>
      </c>
      <c r="C5" s="18" t="s">
        <v>21</v>
      </c>
      <c r="D5" s="80" t="s">
        <v>129</v>
      </c>
      <c r="E5" s="154"/>
      <c r="F5" s="155">
        <v>0.02659722222222222</v>
      </c>
      <c r="G5" s="166">
        <f aca="true" t="shared" si="0" ref="G5:G20">F5/$G$3</f>
        <v>0.0025574252136752133</v>
      </c>
      <c r="H5" s="83"/>
      <c r="I5" s="84">
        <f aca="true" t="shared" si="1" ref="I5:I20">($G$3/F5)/24</f>
        <v>16.292428198433424</v>
      </c>
      <c r="K5" s="194">
        <f aca="true" t="shared" si="2" ref="K5:K20">F5/$G$3*$K$3</f>
        <v>0.025574252136752133</v>
      </c>
      <c r="L5" s="165" t="s">
        <v>871</v>
      </c>
      <c r="N5" s="82"/>
      <c r="O5" s="198"/>
    </row>
    <row r="6" spans="1:15" s="11" customFormat="1" ht="19.5">
      <c r="A6" s="91">
        <v>5</v>
      </c>
      <c r="B6" s="12">
        <v>2</v>
      </c>
      <c r="C6" s="18" t="s">
        <v>25</v>
      </c>
      <c r="D6" s="80" t="s">
        <v>188</v>
      </c>
      <c r="E6" s="154"/>
      <c r="F6" s="155">
        <v>0.027650462962962963</v>
      </c>
      <c r="G6" s="166">
        <f t="shared" si="0"/>
        <v>0.0026586983618233618</v>
      </c>
      <c r="H6" s="83"/>
      <c r="I6" s="84">
        <f t="shared" si="1"/>
        <v>15.67182921724571</v>
      </c>
      <c r="K6" s="194">
        <f t="shared" si="2"/>
        <v>0.02658698361823362</v>
      </c>
      <c r="L6" s="165"/>
      <c r="M6" s="82"/>
      <c r="N6" s="82"/>
      <c r="O6" s="198"/>
    </row>
    <row r="7" spans="1:15" s="11" customFormat="1" ht="19.5">
      <c r="A7" s="91">
        <v>4</v>
      </c>
      <c r="B7" s="12">
        <v>3</v>
      </c>
      <c r="C7" s="18" t="s">
        <v>855</v>
      </c>
      <c r="D7" s="80" t="s">
        <v>856</v>
      </c>
      <c r="E7" s="154"/>
      <c r="F7" s="155">
        <v>0.02832175925925926</v>
      </c>
      <c r="G7" s="166">
        <f t="shared" si="0"/>
        <v>0.0027232460826210826</v>
      </c>
      <c r="H7" s="83"/>
      <c r="I7" s="84">
        <f t="shared" si="1"/>
        <v>15.30036779730282</v>
      </c>
      <c r="K7" s="194">
        <f t="shared" si="2"/>
        <v>0.027232460826210825</v>
      </c>
      <c r="L7" s="165"/>
      <c r="M7" s="82"/>
      <c r="N7" s="82"/>
      <c r="O7" s="82"/>
    </row>
    <row r="8" spans="1:15" s="11" customFormat="1" ht="19.5">
      <c r="A8" s="91">
        <v>31</v>
      </c>
      <c r="B8" s="12">
        <v>4</v>
      </c>
      <c r="C8" s="18" t="s">
        <v>145</v>
      </c>
      <c r="D8" s="80" t="s">
        <v>146</v>
      </c>
      <c r="E8" s="154"/>
      <c r="F8" s="155">
        <v>0.03146990740740741</v>
      </c>
      <c r="G8" s="166">
        <f t="shared" si="0"/>
        <v>0.0030259526353276357</v>
      </c>
      <c r="H8" s="83"/>
      <c r="I8" s="84">
        <f t="shared" si="1"/>
        <v>13.769768297168076</v>
      </c>
      <c r="K8" s="194">
        <f t="shared" si="2"/>
        <v>0.030259526353276358</v>
      </c>
      <c r="L8" s="165"/>
      <c r="M8" s="82"/>
      <c r="N8" s="82"/>
      <c r="O8" s="82"/>
    </row>
    <row r="9" spans="1:15" s="11" customFormat="1" ht="19.5">
      <c r="A9" s="91">
        <v>51</v>
      </c>
      <c r="B9" s="12">
        <v>5</v>
      </c>
      <c r="C9" s="18" t="s">
        <v>9</v>
      </c>
      <c r="D9" s="80" t="s">
        <v>176</v>
      </c>
      <c r="E9" s="154"/>
      <c r="F9" s="155">
        <v>0.03523148148148148</v>
      </c>
      <c r="G9" s="166">
        <f t="shared" si="0"/>
        <v>0.00338764245014245</v>
      </c>
      <c r="H9" s="83"/>
      <c r="I9" s="84">
        <f t="shared" si="1"/>
        <v>12.299605781865965</v>
      </c>
      <c r="K9" s="194">
        <f t="shared" si="2"/>
        <v>0.0338764245014245</v>
      </c>
      <c r="L9" s="165"/>
      <c r="M9" s="82"/>
      <c r="N9" s="82"/>
      <c r="O9" s="82"/>
    </row>
    <row r="10" spans="1:15" s="11" customFormat="1" ht="19.5">
      <c r="A10" s="91">
        <v>52</v>
      </c>
      <c r="B10" s="12">
        <v>6</v>
      </c>
      <c r="C10" s="18" t="s">
        <v>9</v>
      </c>
      <c r="D10" s="80" t="s">
        <v>148</v>
      </c>
      <c r="E10" s="154"/>
      <c r="F10" s="155">
        <v>0.03525462962962963</v>
      </c>
      <c r="G10" s="166">
        <f t="shared" si="0"/>
        <v>0.0033898682336182336</v>
      </c>
      <c r="H10" s="83"/>
      <c r="I10" s="84">
        <f t="shared" si="1"/>
        <v>12.291529875246226</v>
      </c>
      <c r="K10" s="194">
        <f t="shared" si="2"/>
        <v>0.03389868233618234</v>
      </c>
      <c r="L10" s="165"/>
      <c r="M10" s="82"/>
      <c r="N10" s="82"/>
      <c r="O10" s="82"/>
    </row>
    <row r="11" spans="1:14" s="11" customFormat="1" ht="19.5">
      <c r="A11" s="91">
        <v>53</v>
      </c>
      <c r="B11" s="12">
        <v>7</v>
      </c>
      <c r="C11" s="18" t="s">
        <v>152</v>
      </c>
      <c r="D11" s="80" t="s">
        <v>143</v>
      </c>
      <c r="E11" s="154"/>
      <c r="F11" s="155">
        <v>0.035289351851851856</v>
      </c>
      <c r="G11" s="166">
        <f t="shared" si="0"/>
        <v>0.003393206908831909</v>
      </c>
      <c r="H11" s="83"/>
      <c r="I11" s="84">
        <f t="shared" si="1"/>
        <v>12.279435880616594</v>
      </c>
      <c r="K11" s="194">
        <f t="shared" si="2"/>
        <v>0.03393206908831909</v>
      </c>
      <c r="M11" s="164"/>
      <c r="N11" s="164"/>
    </row>
    <row r="12" spans="1:11" s="11" customFormat="1" ht="19.5">
      <c r="A12" s="91">
        <v>54</v>
      </c>
      <c r="B12" s="12">
        <v>8</v>
      </c>
      <c r="C12" s="18" t="s">
        <v>67</v>
      </c>
      <c r="D12" s="80" t="s">
        <v>427</v>
      </c>
      <c r="E12" s="154"/>
      <c r="F12" s="155">
        <v>0.035381944444444445</v>
      </c>
      <c r="G12" s="166">
        <f t="shared" si="0"/>
        <v>0.003402110042735043</v>
      </c>
      <c r="H12" s="83"/>
      <c r="I12" s="84">
        <f t="shared" si="1"/>
        <v>12.247301275760549</v>
      </c>
      <c r="K12" s="194">
        <f t="shared" si="2"/>
        <v>0.03402110042735043</v>
      </c>
    </row>
    <row r="13" spans="1:11" s="11" customFormat="1" ht="19.5">
      <c r="A13" s="91">
        <v>50</v>
      </c>
      <c r="B13" s="12">
        <v>9</v>
      </c>
      <c r="C13" s="18" t="s">
        <v>196</v>
      </c>
      <c r="D13" s="80" t="s">
        <v>197</v>
      </c>
      <c r="E13" s="154"/>
      <c r="F13" s="155">
        <v>0.035196759259259254</v>
      </c>
      <c r="G13" s="166">
        <f t="shared" si="0"/>
        <v>0.0033843037749287743</v>
      </c>
      <c r="H13" s="83"/>
      <c r="I13" s="84">
        <f t="shared" si="1"/>
        <v>12.311739559355479</v>
      </c>
      <c r="K13" s="194">
        <f t="shared" si="2"/>
        <v>0.03384303774928774</v>
      </c>
    </row>
    <row r="14" spans="1:11" s="11" customFormat="1" ht="19.5">
      <c r="A14" s="91">
        <v>59</v>
      </c>
      <c r="B14" s="12">
        <v>10</v>
      </c>
      <c r="C14" s="18" t="s">
        <v>203</v>
      </c>
      <c r="D14" s="80" t="s">
        <v>204</v>
      </c>
      <c r="E14" s="154"/>
      <c r="F14" s="155">
        <v>0.03581018518518519</v>
      </c>
      <c r="G14" s="166">
        <f t="shared" si="0"/>
        <v>0.0034432870370370372</v>
      </c>
      <c r="H14" s="83"/>
      <c r="I14" s="84">
        <f t="shared" si="1"/>
        <v>12.100840336134453</v>
      </c>
      <c r="K14" s="194">
        <f t="shared" si="2"/>
        <v>0.03443287037037037</v>
      </c>
    </row>
    <row r="15" spans="1:11" s="11" customFormat="1" ht="19.5">
      <c r="A15" s="91">
        <v>78</v>
      </c>
      <c r="B15" s="12">
        <v>11</v>
      </c>
      <c r="C15" s="18" t="s">
        <v>854</v>
      </c>
      <c r="D15" s="80" t="s">
        <v>798</v>
      </c>
      <c r="E15" s="154"/>
      <c r="F15" s="155">
        <v>0.03827546296296296</v>
      </c>
      <c r="G15" s="166">
        <f t="shared" si="0"/>
        <v>0.003680332977207977</v>
      </c>
      <c r="H15" s="83"/>
      <c r="I15" s="84">
        <f t="shared" si="1"/>
        <v>11.321439371031147</v>
      </c>
      <c r="K15" s="194">
        <f t="shared" si="2"/>
        <v>0.03680332977207977</v>
      </c>
    </row>
    <row r="16" spans="1:11" s="11" customFormat="1" ht="19.5">
      <c r="A16" s="91">
        <v>91</v>
      </c>
      <c r="B16" s="12">
        <v>12</v>
      </c>
      <c r="C16" s="18" t="s">
        <v>9</v>
      </c>
      <c r="D16" s="80" t="s">
        <v>214</v>
      </c>
      <c r="E16" s="154"/>
      <c r="F16" s="155">
        <v>0.03975694444444445</v>
      </c>
      <c r="G16" s="166">
        <f t="shared" si="0"/>
        <v>0.00382278311965812</v>
      </c>
      <c r="H16" s="83"/>
      <c r="I16" s="84">
        <f t="shared" si="1"/>
        <v>10.899563318777291</v>
      </c>
      <c r="K16" s="194">
        <f t="shared" si="2"/>
        <v>0.0382278311965812</v>
      </c>
    </row>
    <row r="17" spans="1:11" s="11" customFormat="1" ht="19.5">
      <c r="A17" s="91">
        <v>105</v>
      </c>
      <c r="B17" s="12">
        <v>13</v>
      </c>
      <c r="C17" s="18" t="s">
        <v>215</v>
      </c>
      <c r="D17" s="80" t="s">
        <v>313</v>
      </c>
      <c r="E17" s="154"/>
      <c r="F17" s="155">
        <v>0.04052083333333333</v>
      </c>
      <c r="G17" s="166">
        <f t="shared" si="0"/>
        <v>0.003896233974358974</v>
      </c>
      <c r="H17" s="83"/>
      <c r="I17" s="84">
        <f t="shared" si="1"/>
        <v>10.694087403598973</v>
      </c>
      <c r="K17" s="194">
        <f t="shared" si="2"/>
        <v>0.03896233974358974</v>
      </c>
    </row>
    <row r="18" spans="1:11" s="11" customFormat="1" ht="19.5">
      <c r="A18" s="91">
        <v>123</v>
      </c>
      <c r="B18" s="12">
        <v>14</v>
      </c>
      <c r="C18" s="18" t="s">
        <v>29</v>
      </c>
      <c r="D18" s="80" t="s">
        <v>339</v>
      </c>
      <c r="E18" s="154"/>
      <c r="F18" s="155">
        <v>0.041666666666666664</v>
      </c>
      <c r="G18" s="166">
        <f t="shared" si="0"/>
        <v>0.004006410256410256</v>
      </c>
      <c r="H18" s="83"/>
      <c r="I18" s="84">
        <f t="shared" si="1"/>
        <v>10.4</v>
      </c>
      <c r="K18" s="194">
        <f t="shared" si="2"/>
        <v>0.04006410256410256</v>
      </c>
    </row>
    <row r="19" spans="1:11" s="11" customFormat="1" ht="19.5">
      <c r="A19" s="91">
        <v>161</v>
      </c>
      <c r="B19" s="12">
        <v>15</v>
      </c>
      <c r="C19" s="18" t="s">
        <v>73</v>
      </c>
      <c r="D19" s="80" t="s">
        <v>161</v>
      </c>
      <c r="E19" s="154"/>
      <c r="F19" s="155">
        <v>0.04549768518518518</v>
      </c>
      <c r="G19" s="166">
        <f t="shared" si="0"/>
        <v>0.004374777421652421</v>
      </c>
      <c r="H19" s="83"/>
      <c r="I19" s="84">
        <f t="shared" si="1"/>
        <v>9.524294072755024</v>
      </c>
      <c r="K19" s="194">
        <f t="shared" si="2"/>
        <v>0.04374777421652421</v>
      </c>
    </row>
    <row r="20" spans="1:11" s="11" customFormat="1" ht="19.5">
      <c r="A20" s="91">
        <v>176</v>
      </c>
      <c r="B20" s="12">
        <v>16</v>
      </c>
      <c r="C20" s="18" t="s">
        <v>858</v>
      </c>
      <c r="D20" s="80" t="s">
        <v>859</v>
      </c>
      <c r="E20" s="154"/>
      <c r="F20" s="155">
        <v>0.048935185185185186</v>
      </c>
      <c r="G20" s="166">
        <f t="shared" si="0"/>
        <v>0.004705306267806268</v>
      </c>
      <c r="H20" s="83"/>
      <c r="I20" s="84">
        <f t="shared" si="1"/>
        <v>8.855250709555346</v>
      </c>
      <c r="K20" s="194">
        <f t="shared" si="2"/>
        <v>0.04705306267806268</v>
      </c>
    </row>
    <row r="21" spans="1:9" ht="19.5">
      <c r="A21" s="286" t="s">
        <v>860</v>
      </c>
      <c r="B21" s="286"/>
      <c r="C21" s="286"/>
      <c r="D21" s="80"/>
      <c r="E21" s="13"/>
      <c r="F21" s="81"/>
      <c r="G21" s="82"/>
      <c r="H21" s="83"/>
      <c r="I21" s="84"/>
    </row>
    <row r="22" spans="1:11" ht="31.5" customHeight="1">
      <c r="A22" s="86"/>
      <c r="B22" s="86"/>
      <c r="C22" s="86"/>
      <c r="D22" s="80"/>
      <c r="E22" s="13"/>
      <c r="F22" s="81"/>
      <c r="G22" s="82"/>
      <c r="H22" s="83"/>
      <c r="I22" s="84"/>
      <c r="K22" s="167"/>
    </row>
    <row r="23" spans="1:11" s="67" customFormat="1" ht="19.5">
      <c r="A23" s="51"/>
      <c r="B23" s="95"/>
      <c r="C23" s="96"/>
      <c r="D23" s="92"/>
      <c r="E23" s="93"/>
      <c r="F23" s="77" t="s">
        <v>0</v>
      </c>
      <c r="G23" s="89">
        <v>16</v>
      </c>
      <c r="H23" s="287" t="s">
        <v>1</v>
      </c>
      <c r="I23" s="287"/>
      <c r="J23"/>
      <c r="K23" s="89"/>
    </row>
    <row r="24" spans="1:10" ht="15">
      <c r="A24" s="68" t="s">
        <v>372</v>
      </c>
      <c r="B24" s="69" t="s">
        <v>3</v>
      </c>
      <c r="C24" s="70" t="s">
        <v>43</v>
      </c>
      <c r="D24" s="149" t="s">
        <v>5</v>
      </c>
      <c r="E24" s="72"/>
      <c r="F24" s="73" t="s">
        <v>80</v>
      </c>
      <c r="G24" s="73" t="s">
        <v>238</v>
      </c>
      <c r="H24" s="74"/>
      <c r="I24" s="75" t="s">
        <v>239</v>
      </c>
      <c r="J24" s="76"/>
    </row>
    <row r="25" spans="1:12" s="11" customFormat="1" ht="19.5">
      <c r="A25" s="91">
        <v>3</v>
      </c>
      <c r="B25" s="12">
        <v>17</v>
      </c>
      <c r="C25" s="18" t="s">
        <v>861</v>
      </c>
      <c r="D25" s="80" t="s">
        <v>862</v>
      </c>
      <c r="E25" s="154"/>
      <c r="F25" s="155">
        <v>0.03809027777777778</v>
      </c>
      <c r="G25" s="166">
        <f aca="true" t="shared" si="3" ref="G25:G45">F25/$G$23</f>
        <v>0.002380642361111111</v>
      </c>
      <c r="H25" s="83"/>
      <c r="I25" s="84">
        <f aca="true" t="shared" si="4" ref="I25:I45">($G$23/F25)/24</f>
        <v>17.502278942570648</v>
      </c>
      <c r="K25" s="194"/>
      <c r="L25" s="165" t="s">
        <v>870</v>
      </c>
    </row>
    <row r="26" spans="1:11" s="11" customFormat="1" ht="19.5">
      <c r="A26" s="91">
        <v>10</v>
      </c>
      <c r="B26" s="12">
        <v>18</v>
      </c>
      <c r="C26" s="18" t="s">
        <v>863</v>
      </c>
      <c r="D26" s="80" t="s">
        <v>864</v>
      </c>
      <c r="E26" s="154"/>
      <c r="F26" s="155">
        <v>0.04017361111111111</v>
      </c>
      <c r="G26" s="166">
        <f t="shared" si="3"/>
        <v>0.0025108506944444445</v>
      </c>
      <c r="H26" s="83"/>
      <c r="I26" s="84">
        <f t="shared" si="4"/>
        <v>16.59464131374244</v>
      </c>
      <c r="K26" s="194"/>
    </row>
    <row r="27" spans="1:11" s="11" customFormat="1" ht="19.5">
      <c r="A27" s="91">
        <v>14</v>
      </c>
      <c r="B27" s="12">
        <v>19</v>
      </c>
      <c r="C27" s="18" t="s">
        <v>12</v>
      </c>
      <c r="D27" s="80" t="s">
        <v>183</v>
      </c>
      <c r="E27" s="154"/>
      <c r="F27" s="155">
        <v>0.04113425925925926</v>
      </c>
      <c r="G27" s="166">
        <f t="shared" si="3"/>
        <v>0.0025708912037037037</v>
      </c>
      <c r="H27" s="83"/>
      <c r="I27" s="84">
        <f t="shared" si="4"/>
        <v>16.207090602138436</v>
      </c>
      <c r="K27" s="194"/>
    </row>
    <row r="28" spans="1:11" s="11" customFormat="1" ht="19.5">
      <c r="A28" s="91">
        <v>19</v>
      </c>
      <c r="B28" s="12">
        <v>20</v>
      </c>
      <c r="C28" s="18" t="s">
        <v>18</v>
      </c>
      <c r="D28" s="80" t="s">
        <v>187</v>
      </c>
      <c r="E28" s="154"/>
      <c r="F28" s="155">
        <v>0.0425462962962963</v>
      </c>
      <c r="G28" s="166">
        <f t="shared" si="3"/>
        <v>0.0026591435185185186</v>
      </c>
      <c r="H28" s="83"/>
      <c r="I28" s="84">
        <f t="shared" si="4"/>
        <v>15.669205658324266</v>
      </c>
      <c r="K28" s="194"/>
    </row>
    <row r="29" spans="1:12" s="11" customFormat="1" ht="19.5">
      <c r="A29" s="91">
        <v>29</v>
      </c>
      <c r="B29" s="12">
        <v>21</v>
      </c>
      <c r="C29" s="18" t="s">
        <v>30</v>
      </c>
      <c r="D29" s="80" t="s">
        <v>128</v>
      </c>
      <c r="E29" s="154"/>
      <c r="F29" s="155">
        <v>0.04422453703703704</v>
      </c>
      <c r="G29" s="166">
        <f t="shared" si="3"/>
        <v>0.002764033564814815</v>
      </c>
      <c r="H29" s="83"/>
      <c r="I29" s="84">
        <f t="shared" si="4"/>
        <v>15.074587804239727</v>
      </c>
      <c r="K29" s="194"/>
      <c r="L29" s="165"/>
    </row>
    <row r="30" spans="1:11" s="11" customFormat="1" ht="19.5">
      <c r="A30" s="91">
        <v>41</v>
      </c>
      <c r="B30" s="12">
        <v>22</v>
      </c>
      <c r="C30" s="18" t="s">
        <v>24</v>
      </c>
      <c r="D30" s="80" t="s">
        <v>130</v>
      </c>
      <c r="E30" s="154"/>
      <c r="F30" s="155">
        <v>0.04556712962962963</v>
      </c>
      <c r="G30" s="166">
        <f t="shared" si="3"/>
        <v>0.002847945601851852</v>
      </c>
      <c r="H30" s="83"/>
      <c r="I30" s="84">
        <f t="shared" si="4"/>
        <v>14.630429260858522</v>
      </c>
      <c r="K30" s="194"/>
    </row>
    <row r="31" spans="1:11" s="11" customFormat="1" ht="19.5">
      <c r="A31" s="91">
        <v>42</v>
      </c>
      <c r="B31" s="12">
        <v>23</v>
      </c>
      <c r="C31" s="18" t="s">
        <v>18</v>
      </c>
      <c r="D31" s="80" t="s">
        <v>189</v>
      </c>
      <c r="E31" s="154"/>
      <c r="F31" s="155">
        <v>0.04563657407407407</v>
      </c>
      <c r="G31" s="166">
        <f t="shared" si="3"/>
        <v>0.0028522858796296295</v>
      </c>
      <c r="H31" s="83"/>
      <c r="I31" s="84">
        <f t="shared" si="4"/>
        <v>14.60816637078367</v>
      </c>
      <c r="K31" s="194"/>
    </row>
    <row r="32" spans="1:12" s="11" customFormat="1" ht="19.5">
      <c r="A32" s="91">
        <v>75</v>
      </c>
      <c r="B32" s="12">
        <v>24</v>
      </c>
      <c r="C32" s="18" t="s">
        <v>17</v>
      </c>
      <c r="D32" s="80" t="s">
        <v>141</v>
      </c>
      <c r="E32" s="154"/>
      <c r="F32" s="155">
        <v>0.04866898148148149</v>
      </c>
      <c r="G32" s="166">
        <f t="shared" si="3"/>
        <v>0.003041811342592593</v>
      </c>
      <c r="H32" s="83"/>
      <c r="I32" s="84">
        <f t="shared" si="4"/>
        <v>13.697978596908442</v>
      </c>
      <c r="K32" s="194"/>
      <c r="L32" s="165" t="s">
        <v>865</v>
      </c>
    </row>
    <row r="33" spans="1:12" s="11" customFormat="1" ht="19.5">
      <c r="A33" s="91">
        <v>104</v>
      </c>
      <c r="B33" s="12">
        <v>25</v>
      </c>
      <c r="C33" s="18" t="s">
        <v>455</v>
      </c>
      <c r="D33" s="80" t="s">
        <v>134</v>
      </c>
      <c r="E33" s="154"/>
      <c r="F33" s="155">
        <v>0.05071759259259259</v>
      </c>
      <c r="G33" s="166">
        <f t="shared" si="3"/>
        <v>0.003169849537037037</v>
      </c>
      <c r="H33" s="83"/>
      <c r="I33" s="84">
        <f t="shared" si="4"/>
        <v>13.144682793245094</v>
      </c>
      <c r="K33" s="194"/>
      <c r="L33" s="165"/>
    </row>
    <row r="34" spans="1:11" s="11" customFormat="1" ht="19.5">
      <c r="A34" s="91">
        <v>126</v>
      </c>
      <c r="B34" s="12">
        <v>26</v>
      </c>
      <c r="C34" s="18" t="s">
        <v>11</v>
      </c>
      <c r="D34" s="80" t="s">
        <v>856</v>
      </c>
      <c r="E34" s="154"/>
      <c r="F34" s="155">
        <v>0.05196759259259259</v>
      </c>
      <c r="G34" s="166">
        <f t="shared" si="3"/>
        <v>0.003247974537037037</v>
      </c>
      <c r="H34" s="83"/>
      <c r="I34" s="84">
        <f t="shared" si="4"/>
        <v>12.828507795100222</v>
      </c>
      <c r="K34" s="194"/>
    </row>
    <row r="35" spans="1:11" s="11" customFormat="1" ht="19.5">
      <c r="A35" s="91">
        <v>127</v>
      </c>
      <c r="B35" s="12">
        <v>27</v>
      </c>
      <c r="C35" s="18" t="s">
        <v>138</v>
      </c>
      <c r="D35" s="80" t="s">
        <v>139</v>
      </c>
      <c r="E35" s="154"/>
      <c r="F35" s="155">
        <v>0.05197916666666667</v>
      </c>
      <c r="G35" s="166">
        <f t="shared" si="3"/>
        <v>0.0032486979166666667</v>
      </c>
      <c r="H35" s="83"/>
      <c r="I35" s="84">
        <f t="shared" si="4"/>
        <v>12.82565130260521</v>
      </c>
      <c r="K35" s="194"/>
    </row>
    <row r="36" spans="1:11" s="11" customFormat="1" ht="19.5">
      <c r="A36" s="91">
        <v>136</v>
      </c>
      <c r="B36" s="12">
        <v>28</v>
      </c>
      <c r="C36" s="18" t="s">
        <v>31</v>
      </c>
      <c r="D36" s="80" t="s">
        <v>798</v>
      </c>
      <c r="E36" s="154"/>
      <c r="F36" s="155">
        <v>0.052569444444444446</v>
      </c>
      <c r="G36" s="166">
        <f t="shared" si="3"/>
        <v>0.003285590277777778</v>
      </c>
      <c r="H36" s="83"/>
      <c r="I36" s="84">
        <f t="shared" si="4"/>
        <v>12.681638044914136</v>
      </c>
      <c r="K36" s="194"/>
    </row>
    <row r="37" spans="1:11" s="11" customFormat="1" ht="19.5">
      <c r="A37" s="91">
        <v>144</v>
      </c>
      <c r="B37" s="12">
        <v>29</v>
      </c>
      <c r="C37" s="18" t="s">
        <v>315</v>
      </c>
      <c r="D37" s="80" t="s">
        <v>183</v>
      </c>
      <c r="E37" s="154"/>
      <c r="F37" s="155">
        <v>0.053159722222222226</v>
      </c>
      <c r="G37" s="166">
        <f t="shared" si="3"/>
        <v>0.003322482638888889</v>
      </c>
      <c r="H37" s="83"/>
      <c r="I37" s="84">
        <f t="shared" si="4"/>
        <v>12.540822991508817</v>
      </c>
      <c r="K37" s="194"/>
    </row>
    <row r="38" spans="1:11" s="11" customFormat="1" ht="19.5">
      <c r="A38" s="91">
        <v>152</v>
      </c>
      <c r="B38" s="12">
        <v>30</v>
      </c>
      <c r="C38" s="18" t="s">
        <v>13</v>
      </c>
      <c r="D38" s="80" t="s">
        <v>143</v>
      </c>
      <c r="E38" s="154"/>
      <c r="F38" s="155">
        <v>0.05386574074074074</v>
      </c>
      <c r="G38" s="166">
        <f t="shared" si="3"/>
        <v>0.0033666087962962964</v>
      </c>
      <c r="H38" s="83"/>
      <c r="I38" s="84">
        <f t="shared" si="4"/>
        <v>12.376450365277181</v>
      </c>
      <c r="K38" s="194"/>
    </row>
    <row r="39" spans="1:11" s="11" customFormat="1" ht="19.5">
      <c r="A39" s="91">
        <v>158</v>
      </c>
      <c r="B39" s="12">
        <v>31</v>
      </c>
      <c r="C39" s="18" t="s">
        <v>867</v>
      </c>
      <c r="D39" s="80" t="s">
        <v>866</v>
      </c>
      <c r="E39" s="154"/>
      <c r="F39" s="155">
        <v>0.05436342592592593</v>
      </c>
      <c r="G39" s="166">
        <f t="shared" si="3"/>
        <v>0.003397714120370371</v>
      </c>
      <c r="H39" s="83"/>
      <c r="I39" s="84">
        <f t="shared" si="4"/>
        <v>12.263146689376194</v>
      </c>
      <c r="K39" s="194"/>
    </row>
    <row r="40" spans="1:11" s="11" customFormat="1" ht="19.5">
      <c r="A40" s="91">
        <v>276</v>
      </c>
      <c r="B40" s="12">
        <v>32</v>
      </c>
      <c r="C40" s="18" t="s">
        <v>23</v>
      </c>
      <c r="D40" s="80" t="s">
        <v>178</v>
      </c>
      <c r="E40" s="154"/>
      <c r="F40" s="155">
        <v>0.06259259259259259</v>
      </c>
      <c r="G40" s="166">
        <f t="shared" si="3"/>
        <v>0.003912037037037037</v>
      </c>
      <c r="H40" s="83"/>
      <c r="I40" s="84">
        <f t="shared" si="4"/>
        <v>10.650887573964498</v>
      </c>
      <c r="K40" s="194"/>
    </row>
    <row r="41" spans="1:11" s="11" customFormat="1" ht="19.5">
      <c r="A41" s="91">
        <v>332</v>
      </c>
      <c r="B41" s="12">
        <v>33</v>
      </c>
      <c r="C41" s="18" t="s">
        <v>832</v>
      </c>
      <c r="D41" s="80" t="s">
        <v>868</v>
      </c>
      <c r="E41" s="154"/>
      <c r="F41" s="155">
        <v>0.07100694444444444</v>
      </c>
      <c r="G41" s="166">
        <f t="shared" si="3"/>
        <v>0.004437934027777778</v>
      </c>
      <c r="H41" s="83"/>
      <c r="I41" s="84">
        <f t="shared" si="4"/>
        <v>9.38875305623472</v>
      </c>
      <c r="K41" s="194"/>
    </row>
    <row r="42" spans="1:11" s="11" customFormat="1" ht="19.5">
      <c r="A42" s="91">
        <v>333</v>
      </c>
      <c r="B42" s="12">
        <v>34</v>
      </c>
      <c r="C42" s="18" t="s">
        <v>37</v>
      </c>
      <c r="D42" s="80" t="s">
        <v>388</v>
      </c>
      <c r="E42" s="154"/>
      <c r="F42" s="155">
        <v>0.07100694444444444</v>
      </c>
      <c r="G42" s="166">
        <f t="shared" si="3"/>
        <v>0.004437934027777778</v>
      </c>
      <c r="H42" s="83"/>
      <c r="I42" s="84">
        <f t="shared" si="4"/>
        <v>9.38875305623472</v>
      </c>
      <c r="K42" s="194"/>
    </row>
    <row r="43" spans="1:11" s="11" customFormat="1" ht="19.5">
      <c r="A43" s="91">
        <v>334</v>
      </c>
      <c r="B43" s="12">
        <v>35</v>
      </c>
      <c r="C43" s="18" t="s">
        <v>317</v>
      </c>
      <c r="D43" s="80" t="s">
        <v>318</v>
      </c>
      <c r="E43" s="154"/>
      <c r="F43" s="155">
        <v>0.07100694444444444</v>
      </c>
      <c r="G43" s="166">
        <f t="shared" si="3"/>
        <v>0.004437934027777778</v>
      </c>
      <c r="H43" s="83"/>
      <c r="I43" s="84">
        <f t="shared" si="4"/>
        <v>9.38875305623472</v>
      </c>
      <c r="K43" s="194"/>
    </row>
    <row r="44" spans="1:11" s="11" customFormat="1" ht="19.5">
      <c r="A44" s="91">
        <v>335</v>
      </c>
      <c r="B44" s="12">
        <v>36</v>
      </c>
      <c r="C44" s="18" t="s">
        <v>358</v>
      </c>
      <c r="D44" s="80" t="s">
        <v>359</v>
      </c>
      <c r="E44" s="154"/>
      <c r="F44" s="155">
        <v>0.07100694444444444</v>
      </c>
      <c r="G44" s="166">
        <f t="shared" si="3"/>
        <v>0.004437934027777778</v>
      </c>
      <c r="H44" s="83"/>
      <c r="I44" s="84">
        <f t="shared" si="4"/>
        <v>9.38875305623472</v>
      </c>
      <c r="K44" s="194"/>
    </row>
    <row r="45" spans="1:11" s="11" customFormat="1" ht="19.5">
      <c r="A45" s="91">
        <v>336</v>
      </c>
      <c r="B45" s="12">
        <v>37</v>
      </c>
      <c r="C45" s="18" t="s">
        <v>211</v>
      </c>
      <c r="D45" s="80" t="s">
        <v>212</v>
      </c>
      <c r="E45" s="154"/>
      <c r="F45" s="155">
        <v>0.07100694444444444</v>
      </c>
      <c r="G45" s="166">
        <f t="shared" si="3"/>
        <v>0.004437934027777778</v>
      </c>
      <c r="H45" s="83"/>
      <c r="I45" s="84">
        <f t="shared" si="4"/>
        <v>9.38875305623472</v>
      </c>
      <c r="K45" s="194"/>
    </row>
    <row r="46" spans="1:3" ht="16.5" customHeight="1">
      <c r="A46" s="286" t="s">
        <v>869</v>
      </c>
      <c r="B46" s="286"/>
      <c r="C46" s="286"/>
    </row>
    <row r="47" ht="16.5" customHeight="1"/>
    <row r="48" ht="16.5" customHeight="1"/>
    <row r="50" spans="1:9" ht="19.5">
      <c r="A50" s="91"/>
      <c r="B50" s="102"/>
      <c r="C50" s="102"/>
      <c r="D50" s="92"/>
      <c r="E50" s="93"/>
      <c r="F50" s="94"/>
      <c r="G50" s="103"/>
      <c r="H50" s="104"/>
      <c r="I50" s="104"/>
    </row>
    <row r="52" ht="32.25" customHeight="1"/>
  </sheetData>
  <mergeCells count="6">
    <mergeCell ref="A1:I1"/>
    <mergeCell ref="H3:I3"/>
    <mergeCell ref="A46:C46"/>
    <mergeCell ref="A2:I2"/>
    <mergeCell ref="A21:C21"/>
    <mergeCell ref="H23:I2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48">
      <selection activeCell="F72" sqref="F72"/>
    </sheetView>
  </sheetViews>
  <sheetFormatPr defaultColWidth="9.140625" defaultRowHeight="12.75"/>
  <cols>
    <col min="1" max="1" width="4.28125" style="171" customWidth="1"/>
    <col min="2" max="2" width="5.140625" style="0" bestFit="1" customWidth="1"/>
    <col min="3" max="3" width="11.421875" style="39" bestFit="1" customWidth="1"/>
    <col min="4" max="4" width="16.7109375" style="0" bestFit="1" customWidth="1"/>
    <col min="5" max="5" width="12.57421875" style="0" customWidth="1"/>
    <col min="6" max="6" width="11.28125" style="190" customWidth="1"/>
    <col min="7" max="7" width="10.421875" style="0" bestFit="1" customWidth="1"/>
    <col min="8" max="8" width="8.421875" style="0" bestFit="1" customWidth="1"/>
  </cols>
  <sheetData>
    <row r="1" spans="1:10" s="170" customFormat="1" ht="30">
      <c r="A1" s="304" t="s">
        <v>803</v>
      </c>
      <c r="B1" s="304"/>
      <c r="C1" s="304"/>
      <c r="D1" s="304"/>
      <c r="E1" s="304"/>
      <c r="F1" s="304"/>
      <c r="G1" s="304"/>
      <c r="H1" s="304"/>
      <c r="I1" s="168"/>
      <c r="J1" s="169"/>
    </row>
    <row r="2" spans="1:8" s="1" customFormat="1" ht="20.25">
      <c r="A2" s="305">
        <v>40735</v>
      </c>
      <c r="B2" s="305"/>
      <c r="C2" s="305"/>
      <c r="D2" s="305"/>
      <c r="E2" s="305"/>
      <c r="F2" s="305"/>
      <c r="G2" s="305"/>
      <c r="H2" s="305"/>
    </row>
    <row r="3" spans="1:8" s="1" customFormat="1" ht="16.5">
      <c r="A3" s="306"/>
      <c r="B3" s="306"/>
      <c r="C3" s="306"/>
      <c r="D3" s="306"/>
      <c r="E3" s="306"/>
      <c r="F3" s="306"/>
      <c r="G3" s="306"/>
      <c r="H3" s="306"/>
    </row>
    <row r="4" spans="2:7" ht="20.25">
      <c r="B4" s="172"/>
      <c r="C4" s="173"/>
      <c r="D4" s="172"/>
      <c r="E4" s="192">
        <v>10</v>
      </c>
      <c r="F4" s="174" t="s">
        <v>1</v>
      </c>
      <c r="G4" s="172"/>
    </row>
    <row r="5" spans="1:8" ht="12.75">
      <c r="A5" s="191" t="s">
        <v>3</v>
      </c>
      <c r="B5" s="176" t="s">
        <v>804</v>
      </c>
      <c r="C5" s="177" t="s">
        <v>43</v>
      </c>
      <c r="D5" s="178" t="s">
        <v>44</v>
      </c>
      <c r="E5" s="178" t="s">
        <v>80</v>
      </c>
      <c r="F5" s="179" t="s">
        <v>119</v>
      </c>
      <c r="G5" s="180" t="s">
        <v>7</v>
      </c>
      <c r="H5" s="180" t="s">
        <v>805</v>
      </c>
    </row>
    <row r="6" spans="1:7" ht="15">
      <c r="A6" s="181">
        <v>1</v>
      </c>
      <c r="B6" s="182">
        <v>21</v>
      </c>
      <c r="C6" s="173" t="s">
        <v>18</v>
      </c>
      <c r="D6" s="183" t="s">
        <v>83</v>
      </c>
      <c r="E6" s="184">
        <v>0.02396990740740741</v>
      </c>
      <c r="F6" s="185">
        <f>E6/$E$4</f>
        <v>0.0023969907407407408</v>
      </c>
      <c r="G6" s="186">
        <f>(($E$4)/E6)/24</f>
        <v>17.382906808305165</v>
      </c>
    </row>
    <row r="7" spans="1:7" ht="15">
      <c r="A7" s="181">
        <v>2</v>
      </c>
      <c r="B7" s="182">
        <v>31</v>
      </c>
      <c r="C7" s="173" t="s">
        <v>21</v>
      </c>
      <c r="D7" s="183" t="s">
        <v>63</v>
      </c>
      <c r="E7" s="184">
        <v>0.02431712962962963</v>
      </c>
      <c r="F7" s="185">
        <f aca="true" t="shared" si="0" ref="F7:F59">E7/$E$4</f>
        <v>0.0024317129629629628</v>
      </c>
      <c r="G7" s="186">
        <f aca="true" t="shared" si="1" ref="G7:G59">(($E$4)/E7)/24</f>
        <v>17.134697762970013</v>
      </c>
    </row>
    <row r="8" spans="1:7" ht="15">
      <c r="A8" s="181">
        <v>3</v>
      </c>
      <c r="B8" s="182">
        <v>33</v>
      </c>
      <c r="C8" s="173" t="s">
        <v>39</v>
      </c>
      <c r="D8" s="183" t="s">
        <v>55</v>
      </c>
      <c r="E8" s="184">
        <v>0.024398148148148145</v>
      </c>
      <c r="F8" s="185">
        <f t="shared" si="0"/>
        <v>0.0024398148148148144</v>
      </c>
      <c r="G8" s="186">
        <f t="shared" si="1"/>
        <v>17.07779886148008</v>
      </c>
    </row>
    <row r="9" spans="1:7" ht="15">
      <c r="A9" s="181">
        <v>4</v>
      </c>
      <c r="B9" s="182">
        <v>41</v>
      </c>
      <c r="C9" s="173" t="s">
        <v>30</v>
      </c>
      <c r="D9" s="183" t="s">
        <v>86</v>
      </c>
      <c r="E9" s="184">
        <v>0.0246875</v>
      </c>
      <c r="F9" s="185">
        <f t="shared" si="0"/>
        <v>0.00246875</v>
      </c>
      <c r="G9" s="186">
        <f t="shared" si="1"/>
        <v>16.877637130801688</v>
      </c>
    </row>
    <row r="10" spans="1:7" ht="15">
      <c r="A10" s="181">
        <v>5</v>
      </c>
      <c r="B10" s="182">
        <v>55</v>
      </c>
      <c r="C10" s="173" t="s">
        <v>24</v>
      </c>
      <c r="D10" s="183" t="s">
        <v>87</v>
      </c>
      <c r="E10" s="184">
        <v>0.02533564814814815</v>
      </c>
      <c r="F10" s="185">
        <f t="shared" si="0"/>
        <v>0.002533564814814815</v>
      </c>
      <c r="G10" s="186">
        <f t="shared" si="1"/>
        <v>16.44586569209685</v>
      </c>
    </row>
    <row r="11" spans="1:7" ht="15">
      <c r="A11" s="181">
        <v>6</v>
      </c>
      <c r="B11" s="182">
        <v>56</v>
      </c>
      <c r="C11" s="173" t="s">
        <v>157</v>
      </c>
      <c r="D11" s="183" t="s">
        <v>49</v>
      </c>
      <c r="E11" s="184">
        <v>0.02534722222222222</v>
      </c>
      <c r="F11" s="185">
        <f t="shared" si="0"/>
        <v>0.002534722222222222</v>
      </c>
      <c r="G11" s="186">
        <f t="shared" si="1"/>
        <v>16.438356164383563</v>
      </c>
    </row>
    <row r="12" spans="1:7" ht="15">
      <c r="A12" s="181">
        <v>7</v>
      </c>
      <c r="B12" s="182">
        <v>59</v>
      </c>
      <c r="C12" s="173" t="s">
        <v>25</v>
      </c>
      <c r="D12" s="183" t="s">
        <v>52</v>
      </c>
      <c r="E12" s="184">
        <v>0.02542824074074074</v>
      </c>
      <c r="F12" s="185">
        <f t="shared" si="0"/>
        <v>0.002542824074074074</v>
      </c>
      <c r="G12" s="186">
        <f t="shared" si="1"/>
        <v>16.385980883022302</v>
      </c>
    </row>
    <row r="13" spans="1:7" ht="15">
      <c r="A13" s="181">
        <v>8</v>
      </c>
      <c r="B13" s="182">
        <v>87</v>
      </c>
      <c r="C13" s="173" t="s">
        <v>10</v>
      </c>
      <c r="D13" s="183" t="s">
        <v>88</v>
      </c>
      <c r="E13" s="184">
        <v>0.026273148148148153</v>
      </c>
      <c r="F13" s="185">
        <f t="shared" si="0"/>
        <v>0.0026273148148148154</v>
      </c>
      <c r="G13" s="186">
        <f t="shared" si="1"/>
        <v>15.859030837004402</v>
      </c>
    </row>
    <row r="14" spans="1:8" ht="15">
      <c r="A14" s="181">
        <v>9</v>
      </c>
      <c r="B14" s="182">
        <v>101</v>
      </c>
      <c r="C14" s="173" t="s">
        <v>362</v>
      </c>
      <c r="D14" s="183" t="s">
        <v>806</v>
      </c>
      <c r="E14" s="184">
        <v>0.026608796296296297</v>
      </c>
      <c r="F14" s="185">
        <f t="shared" si="0"/>
        <v>0.00266087962962963</v>
      </c>
      <c r="G14" s="186">
        <f t="shared" si="1"/>
        <v>15.658982166159198</v>
      </c>
      <c r="H14" t="s">
        <v>807</v>
      </c>
    </row>
    <row r="15" spans="1:7" ht="15">
      <c r="A15" s="181">
        <v>10</v>
      </c>
      <c r="B15" s="182">
        <v>160</v>
      </c>
      <c r="C15" s="173" t="s">
        <v>66</v>
      </c>
      <c r="D15" s="183" t="s">
        <v>65</v>
      </c>
      <c r="E15" s="184">
        <v>0.02753472222222222</v>
      </c>
      <c r="F15" s="185">
        <f t="shared" si="0"/>
        <v>0.0027534722222222223</v>
      </c>
      <c r="G15" s="186">
        <f t="shared" si="1"/>
        <v>15.132408575031526</v>
      </c>
    </row>
    <row r="16" spans="1:7" ht="15">
      <c r="A16" s="181">
        <v>11</v>
      </c>
      <c r="B16" s="182">
        <v>188</v>
      </c>
      <c r="C16" s="173" t="s">
        <v>31</v>
      </c>
      <c r="D16" s="183" t="s">
        <v>808</v>
      </c>
      <c r="E16" s="184">
        <v>0.0278125</v>
      </c>
      <c r="F16" s="185">
        <f t="shared" si="0"/>
        <v>0.00278125</v>
      </c>
      <c r="G16" s="186">
        <f t="shared" si="1"/>
        <v>14.9812734082397</v>
      </c>
    </row>
    <row r="17" spans="1:7" ht="15">
      <c r="A17" s="181">
        <v>12</v>
      </c>
      <c r="B17" s="182">
        <v>199</v>
      </c>
      <c r="C17" s="173" t="s">
        <v>455</v>
      </c>
      <c r="D17" s="183" t="s">
        <v>809</v>
      </c>
      <c r="E17" s="184">
        <v>0.027939814814814817</v>
      </c>
      <c r="F17" s="185">
        <f t="shared" si="0"/>
        <v>0.0027939814814814815</v>
      </c>
      <c r="G17" s="186">
        <f t="shared" si="1"/>
        <v>14.913007456503728</v>
      </c>
    </row>
    <row r="18" spans="1:8" ht="15">
      <c r="A18" s="181">
        <v>13</v>
      </c>
      <c r="B18" s="182">
        <v>205</v>
      </c>
      <c r="C18" s="173" t="s">
        <v>810</v>
      </c>
      <c r="D18" s="183" t="s">
        <v>91</v>
      </c>
      <c r="E18" s="184">
        <v>0.027997685185185184</v>
      </c>
      <c r="F18" s="185">
        <f t="shared" si="0"/>
        <v>0.0027997685185185183</v>
      </c>
      <c r="G18" s="186">
        <f t="shared" si="1"/>
        <v>14.882182720132286</v>
      </c>
      <c r="H18" t="s">
        <v>811</v>
      </c>
    </row>
    <row r="19" spans="1:7" ht="15">
      <c r="A19" s="181">
        <v>14</v>
      </c>
      <c r="B19" s="182">
        <v>228</v>
      </c>
      <c r="C19" s="173" t="s">
        <v>48</v>
      </c>
      <c r="D19" s="183" t="s">
        <v>55</v>
      </c>
      <c r="E19" s="184">
        <v>0.028333333333333332</v>
      </c>
      <c r="F19" s="185">
        <f t="shared" si="0"/>
        <v>0.002833333333333333</v>
      </c>
      <c r="G19" s="186">
        <f t="shared" si="1"/>
        <v>14.705882352941176</v>
      </c>
    </row>
    <row r="20" spans="1:7" ht="15">
      <c r="A20" s="181">
        <v>15</v>
      </c>
      <c r="B20" s="182">
        <v>243</v>
      </c>
      <c r="C20" s="173" t="s">
        <v>22</v>
      </c>
      <c r="D20" s="183" t="s">
        <v>812</v>
      </c>
      <c r="E20" s="184">
        <v>0.028587962962962964</v>
      </c>
      <c r="F20" s="185">
        <f t="shared" si="0"/>
        <v>0.0028587962962962963</v>
      </c>
      <c r="G20" s="186">
        <f t="shared" si="1"/>
        <v>14.5748987854251</v>
      </c>
    </row>
    <row r="21" spans="1:7" ht="15">
      <c r="A21" s="181">
        <v>16</v>
      </c>
      <c r="B21" s="182">
        <v>575</v>
      </c>
      <c r="C21" s="173" t="s">
        <v>287</v>
      </c>
      <c r="D21" s="183" t="s">
        <v>813</v>
      </c>
      <c r="E21" s="184">
        <v>0.031481481481481485</v>
      </c>
      <c r="F21" s="185">
        <f t="shared" si="0"/>
        <v>0.0031481481481481486</v>
      </c>
      <c r="G21" s="186">
        <f t="shared" si="1"/>
        <v>13.235294117647058</v>
      </c>
    </row>
    <row r="22" spans="1:8" ht="15">
      <c r="A22" s="181">
        <v>17</v>
      </c>
      <c r="B22" s="182">
        <v>598</v>
      </c>
      <c r="C22" s="173" t="s">
        <v>23</v>
      </c>
      <c r="D22" s="183" t="s">
        <v>95</v>
      </c>
      <c r="E22" s="184">
        <v>0.03167824074074074</v>
      </c>
      <c r="F22" s="185">
        <f t="shared" si="0"/>
        <v>0.003167824074074074</v>
      </c>
      <c r="G22" s="186">
        <f t="shared" si="1"/>
        <v>13.153087321885275</v>
      </c>
      <c r="H22" t="s">
        <v>814</v>
      </c>
    </row>
    <row r="23" spans="1:7" ht="15">
      <c r="A23" s="181">
        <v>18</v>
      </c>
      <c r="B23" s="182">
        <v>653</v>
      </c>
      <c r="C23" s="173" t="s">
        <v>364</v>
      </c>
      <c r="D23" s="183" t="s">
        <v>815</v>
      </c>
      <c r="E23" s="184">
        <v>0.03207175925925926</v>
      </c>
      <c r="F23" s="185">
        <f t="shared" si="0"/>
        <v>0.003207175925925926</v>
      </c>
      <c r="G23" s="186">
        <f t="shared" si="1"/>
        <v>12.991699747383615</v>
      </c>
    </row>
    <row r="24" spans="1:7" ht="15">
      <c r="A24" s="181">
        <v>19</v>
      </c>
      <c r="B24" s="182">
        <v>655</v>
      </c>
      <c r="C24" s="173" t="s">
        <v>342</v>
      </c>
      <c r="D24" s="183" t="s">
        <v>816</v>
      </c>
      <c r="E24" s="184">
        <v>0.03209490740740741</v>
      </c>
      <c r="F24" s="185">
        <f t="shared" si="0"/>
        <v>0.003209490740740741</v>
      </c>
      <c r="G24" s="186">
        <f t="shared" si="1"/>
        <v>12.982329606923907</v>
      </c>
    </row>
    <row r="25" spans="1:7" ht="15">
      <c r="A25" s="181">
        <v>20</v>
      </c>
      <c r="B25" s="182">
        <v>687</v>
      </c>
      <c r="C25" s="173" t="s">
        <v>26</v>
      </c>
      <c r="D25" s="183" t="s">
        <v>817</v>
      </c>
      <c r="E25" s="184">
        <v>0.032337962962962964</v>
      </c>
      <c r="F25" s="185">
        <f t="shared" si="0"/>
        <v>0.0032337962962962962</v>
      </c>
      <c r="G25" s="186">
        <f t="shared" si="1"/>
        <v>12.884753042233356</v>
      </c>
    </row>
    <row r="26" spans="1:7" ht="15">
      <c r="A26" s="181">
        <v>21</v>
      </c>
      <c r="B26" s="182">
        <v>708</v>
      </c>
      <c r="C26" s="173" t="s">
        <v>304</v>
      </c>
      <c r="D26" s="183" t="s">
        <v>818</v>
      </c>
      <c r="E26" s="184">
        <v>0.0325</v>
      </c>
      <c r="F26" s="185">
        <f t="shared" si="0"/>
        <v>0.0032500000000000003</v>
      </c>
      <c r="G26" s="186">
        <f t="shared" si="1"/>
        <v>12.82051282051282</v>
      </c>
    </row>
    <row r="27" spans="1:7" ht="15">
      <c r="A27" s="181">
        <v>22</v>
      </c>
      <c r="B27" s="182">
        <v>745</v>
      </c>
      <c r="C27" s="173" t="s">
        <v>9</v>
      </c>
      <c r="D27" s="183" t="s">
        <v>56</v>
      </c>
      <c r="E27" s="184">
        <v>0.03274305555555555</v>
      </c>
      <c r="F27" s="185">
        <f t="shared" si="0"/>
        <v>0.0032743055555555555</v>
      </c>
      <c r="G27" s="186">
        <f t="shared" si="1"/>
        <v>12.725344644750797</v>
      </c>
    </row>
    <row r="28" spans="1:7" ht="15">
      <c r="A28" s="181">
        <v>23</v>
      </c>
      <c r="B28" s="182">
        <v>757</v>
      </c>
      <c r="C28" s="173" t="s">
        <v>149</v>
      </c>
      <c r="D28" s="183" t="s">
        <v>96</v>
      </c>
      <c r="E28" s="184">
        <v>0.032824074074074075</v>
      </c>
      <c r="F28" s="185">
        <f t="shared" si="0"/>
        <v>0.0032824074074074075</v>
      </c>
      <c r="G28" s="186">
        <f t="shared" si="1"/>
        <v>12.693935119887165</v>
      </c>
    </row>
    <row r="29" spans="1:7" ht="15">
      <c r="A29" s="181">
        <v>24</v>
      </c>
      <c r="B29" s="182">
        <v>769</v>
      </c>
      <c r="C29" s="173" t="s">
        <v>9</v>
      </c>
      <c r="D29" s="183" t="s">
        <v>819</v>
      </c>
      <c r="E29" s="184">
        <v>0.03290509259259259</v>
      </c>
      <c r="F29" s="185">
        <f t="shared" si="0"/>
        <v>0.003290509259259259</v>
      </c>
      <c r="G29" s="186">
        <f t="shared" si="1"/>
        <v>12.662680267323251</v>
      </c>
    </row>
    <row r="30" spans="1:7" ht="15">
      <c r="A30" s="181">
        <v>25</v>
      </c>
      <c r="B30" s="182">
        <v>784</v>
      </c>
      <c r="C30" s="173" t="s">
        <v>152</v>
      </c>
      <c r="D30" s="183" t="s">
        <v>820</v>
      </c>
      <c r="E30" s="184">
        <v>0.032997685185185185</v>
      </c>
      <c r="F30" s="185">
        <f t="shared" si="0"/>
        <v>0.0032997685185185187</v>
      </c>
      <c r="G30" s="186">
        <f t="shared" si="1"/>
        <v>12.627148368993337</v>
      </c>
    </row>
    <row r="31" spans="1:7" ht="15">
      <c r="A31" s="181">
        <v>26</v>
      </c>
      <c r="B31" s="182">
        <v>789</v>
      </c>
      <c r="C31" s="173" t="s">
        <v>315</v>
      </c>
      <c r="D31" s="183" t="s">
        <v>50</v>
      </c>
      <c r="E31" s="184">
        <v>0.03302083333333333</v>
      </c>
      <c r="F31" s="185">
        <f t="shared" si="0"/>
        <v>0.003302083333333333</v>
      </c>
      <c r="G31" s="186">
        <f t="shared" si="1"/>
        <v>12.618296529968454</v>
      </c>
    </row>
    <row r="32" spans="1:7" ht="15">
      <c r="A32" s="181">
        <v>27</v>
      </c>
      <c r="B32" s="182">
        <v>851</v>
      </c>
      <c r="C32" s="173" t="s">
        <v>821</v>
      </c>
      <c r="D32" s="183" t="s">
        <v>50</v>
      </c>
      <c r="E32" s="184">
        <v>0.0334375</v>
      </c>
      <c r="F32" s="185">
        <f t="shared" si="0"/>
        <v>0.0033437500000000004</v>
      </c>
      <c r="G32" s="186">
        <f t="shared" si="1"/>
        <v>12.461059190031152</v>
      </c>
    </row>
    <row r="33" spans="1:7" ht="15">
      <c r="A33" s="181">
        <v>28</v>
      </c>
      <c r="B33" s="182">
        <v>884</v>
      </c>
      <c r="C33" s="173" t="s">
        <v>38</v>
      </c>
      <c r="D33" s="183" t="s">
        <v>822</v>
      </c>
      <c r="E33" s="184">
        <v>0.033680555555555554</v>
      </c>
      <c r="F33" s="185">
        <f t="shared" si="0"/>
        <v>0.0033680555555555556</v>
      </c>
      <c r="G33" s="186">
        <f t="shared" si="1"/>
        <v>12.371134020618557</v>
      </c>
    </row>
    <row r="34" spans="1:7" ht="15">
      <c r="A34" s="181">
        <v>29</v>
      </c>
      <c r="B34" s="182">
        <v>896</v>
      </c>
      <c r="C34" s="173" t="s">
        <v>67</v>
      </c>
      <c r="D34" s="183" t="s">
        <v>98</v>
      </c>
      <c r="E34" s="184">
        <v>0.03380787037037037</v>
      </c>
      <c r="F34" s="185">
        <f t="shared" si="0"/>
        <v>0.003380787037037037</v>
      </c>
      <c r="G34" s="186">
        <f t="shared" si="1"/>
        <v>12.324546388223212</v>
      </c>
    </row>
    <row r="35" spans="1:7" ht="15">
      <c r="A35" s="181">
        <v>30</v>
      </c>
      <c r="B35" s="182">
        <v>1006</v>
      </c>
      <c r="C35" s="173" t="s">
        <v>28</v>
      </c>
      <c r="D35" s="183" t="s">
        <v>49</v>
      </c>
      <c r="E35" s="184">
        <v>0.034652777777777775</v>
      </c>
      <c r="F35" s="185">
        <f t="shared" si="0"/>
        <v>0.0034652777777777776</v>
      </c>
      <c r="G35" s="186">
        <f t="shared" si="1"/>
        <v>12.024048096192386</v>
      </c>
    </row>
    <row r="36" spans="1:7" ht="15">
      <c r="A36" s="181">
        <v>31</v>
      </c>
      <c r="B36" s="182">
        <v>1034</v>
      </c>
      <c r="C36" s="173" t="s">
        <v>10</v>
      </c>
      <c r="D36" s="183" t="s">
        <v>823</v>
      </c>
      <c r="E36" s="184">
        <v>0.03491898148148148</v>
      </c>
      <c r="F36" s="185">
        <f t="shared" si="0"/>
        <v>0.003491898148148148</v>
      </c>
      <c r="G36" s="186">
        <f t="shared" si="1"/>
        <v>11.932383162081537</v>
      </c>
    </row>
    <row r="37" spans="1:7" ht="15">
      <c r="A37" s="181">
        <v>32</v>
      </c>
      <c r="B37" s="182">
        <v>1124</v>
      </c>
      <c r="C37" s="173" t="s">
        <v>824</v>
      </c>
      <c r="D37" s="183" t="s">
        <v>825</v>
      </c>
      <c r="E37" s="184">
        <v>0.03563657407407408</v>
      </c>
      <c r="F37" s="185">
        <f t="shared" si="0"/>
        <v>0.0035636574074074077</v>
      </c>
      <c r="G37" s="186">
        <f t="shared" si="1"/>
        <v>11.692107827216626</v>
      </c>
    </row>
    <row r="38" spans="1:7" ht="15">
      <c r="A38" s="181">
        <v>33</v>
      </c>
      <c r="B38" s="182">
        <v>1139</v>
      </c>
      <c r="C38" s="173" t="s">
        <v>177</v>
      </c>
      <c r="D38" s="183" t="s">
        <v>63</v>
      </c>
      <c r="E38" s="184">
        <v>0.03576388888888889</v>
      </c>
      <c r="F38" s="185">
        <f t="shared" si="0"/>
        <v>0.0035763888888888885</v>
      </c>
      <c r="G38" s="186">
        <f t="shared" si="1"/>
        <v>11.650485436893204</v>
      </c>
    </row>
    <row r="39" spans="1:7" ht="15">
      <c r="A39" s="181">
        <v>34</v>
      </c>
      <c r="B39" s="182">
        <v>1185</v>
      </c>
      <c r="C39" s="173" t="s">
        <v>450</v>
      </c>
      <c r="D39" s="183" t="s">
        <v>826</v>
      </c>
      <c r="E39" s="184">
        <v>0.036180555555555556</v>
      </c>
      <c r="F39" s="185">
        <f t="shared" si="0"/>
        <v>0.0036180555555555558</v>
      </c>
      <c r="G39" s="186">
        <f t="shared" si="1"/>
        <v>11.516314779270632</v>
      </c>
    </row>
    <row r="40" spans="1:7" ht="15">
      <c r="A40" s="181">
        <v>35</v>
      </c>
      <c r="B40" s="182">
        <v>1211</v>
      </c>
      <c r="C40" s="173" t="s">
        <v>42</v>
      </c>
      <c r="D40" s="183" t="s">
        <v>100</v>
      </c>
      <c r="E40" s="184">
        <v>0.03634259259259259</v>
      </c>
      <c r="F40" s="185">
        <f t="shared" si="0"/>
        <v>0.0036342592592592594</v>
      </c>
      <c r="G40" s="186">
        <f t="shared" si="1"/>
        <v>11.464968152866241</v>
      </c>
    </row>
    <row r="41" spans="1:7" ht="15">
      <c r="A41" s="181">
        <v>36</v>
      </c>
      <c r="B41" s="182">
        <v>1219</v>
      </c>
      <c r="C41" s="173" t="s">
        <v>827</v>
      </c>
      <c r="D41" s="183" t="s">
        <v>828</v>
      </c>
      <c r="E41" s="184">
        <v>0.036724537037037035</v>
      </c>
      <c r="F41" s="185">
        <f t="shared" si="0"/>
        <v>0.0036724537037037034</v>
      </c>
      <c r="G41" s="186">
        <f t="shared" si="1"/>
        <v>11.34572959344469</v>
      </c>
    </row>
    <row r="42" spans="1:7" ht="15">
      <c r="A42" s="181">
        <v>37</v>
      </c>
      <c r="B42" s="182">
        <v>1265</v>
      </c>
      <c r="C42" s="173" t="s">
        <v>57</v>
      </c>
      <c r="D42" s="183" t="s">
        <v>109</v>
      </c>
      <c r="E42" s="184">
        <v>0.036770833333333336</v>
      </c>
      <c r="F42" s="185">
        <f t="shared" si="0"/>
        <v>0.0036770833333333334</v>
      </c>
      <c r="G42" s="186">
        <f t="shared" si="1"/>
        <v>11.331444759206798</v>
      </c>
    </row>
    <row r="43" spans="1:7" ht="15">
      <c r="A43" s="181">
        <v>38</v>
      </c>
      <c r="B43" s="182">
        <v>1268</v>
      </c>
      <c r="C43" s="173" t="s">
        <v>211</v>
      </c>
      <c r="D43" s="183" t="s">
        <v>829</v>
      </c>
      <c r="E43" s="184">
        <v>0.03678240740740741</v>
      </c>
      <c r="F43" s="185">
        <f t="shared" si="0"/>
        <v>0.003678240740740741</v>
      </c>
      <c r="G43" s="186">
        <f t="shared" si="1"/>
        <v>11.327879169288861</v>
      </c>
    </row>
    <row r="44" spans="1:7" ht="15">
      <c r="A44" s="181">
        <v>39</v>
      </c>
      <c r="B44" s="182">
        <v>1399</v>
      </c>
      <c r="C44" s="173" t="s">
        <v>177</v>
      </c>
      <c r="D44" s="183" t="s">
        <v>872</v>
      </c>
      <c r="E44" s="184">
        <v>0.03778935185185185</v>
      </c>
      <c r="F44" s="185">
        <f t="shared" si="0"/>
        <v>0.003778935185185185</v>
      </c>
      <c r="G44" s="186">
        <f t="shared" si="1"/>
        <v>11.0260336906585</v>
      </c>
    </row>
    <row r="45" spans="1:7" ht="15">
      <c r="A45" s="181">
        <v>40</v>
      </c>
      <c r="B45" s="182">
        <v>1517</v>
      </c>
      <c r="C45" s="173" t="s">
        <v>317</v>
      </c>
      <c r="D45" s="183" t="s">
        <v>830</v>
      </c>
      <c r="E45" s="184">
        <v>0.03893518518518519</v>
      </c>
      <c r="F45" s="185">
        <f t="shared" si="0"/>
        <v>0.0038935185185185192</v>
      </c>
      <c r="G45" s="186">
        <f t="shared" si="1"/>
        <v>10.701545778834719</v>
      </c>
    </row>
    <row r="46" spans="1:7" ht="15">
      <c r="A46" s="181">
        <v>41</v>
      </c>
      <c r="B46" s="182">
        <v>1253</v>
      </c>
      <c r="C46" s="173" t="s">
        <v>358</v>
      </c>
      <c r="D46" s="183" t="s">
        <v>831</v>
      </c>
      <c r="E46" s="184">
        <v>0.036944444444444446</v>
      </c>
      <c r="F46" s="185">
        <f t="shared" si="0"/>
        <v>0.0036944444444444446</v>
      </c>
      <c r="G46" s="186">
        <f t="shared" si="1"/>
        <v>11.278195488721805</v>
      </c>
    </row>
    <row r="47" spans="1:7" ht="15">
      <c r="A47" s="181">
        <v>42</v>
      </c>
      <c r="B47" s="182">
        <v>1323</v>
      </c>
      <c r="C47" s="173" t="s">
        <v>16</v>
      </c>
      <c r="D47" s="183" t="s">
        <v>49</v>
      </c>
      <c r="E47" s="184">
        <v>0.03722222222222222</v>
      </c>
      <c r="F47" s="185">
        <f t="shared" si="0"/>
        <v>0.003722222222222222</v>
      </c>
      <c r="G47" s="186">
        <f t="shared" si="1"/>
        <v>11.194029850746269</v>
      </c>
    </row>
    <row r="48" spans="1:7" ht="15">
      <c r="A48" s="181">
        <v>43</v>
      </c>
      <c r="B48" s="182">
        <v>1376</v>
      </c>
      <c r="C48" s="173" t="s">
        <v>199</v>
      </c>
      <c r="D48" s="183" t="s">
        <v>815</v>
      </c>
      <c r="E48" s="184">
        <v>0.037627314814814815</v>
      </c>
      <c r="F48" s="185">
        <f t="shared" si="0"/>
        <v>0.0037627314814814815</v>
      </c>
      <c r="G48" s="186">
        <f t="shared" si="1"/>
        <v>11.073515841279606</v>
      </c>
    </row>
    <row r="49" spans="1:7" ht="15">
      <c r="A49" s="181">
        <v>44</v>
      </c>
      <c r="B49" s="182">
        <v>1391</v>
      </c>
      <c r="C49" s="173" t="s">
        <v>832</v>
      </c>
      <c r="D49" s="183" t="s">
        <v>833</v>
      </c>
      <c r="E49" s="184">
        <v>0.037731481481481484</v>
      </c>
      <c r="F49" s="185">
        <f t="shared" si="0"/>
        <v>0.0037731481481481483</v>
      </c>
      <c r="G49" s="186">
        <f t="shared" si="1"/>
        <v>11.042944785276072</v>
      </c>
    </row>
    <row r="50" spans="1:7" ht="15">
      <c r="A50" s="181">
        <v>45</v>
      </c>
      <c r="B50" s="182">
        <v>1401</v>
      </c>
      <c r="C50" s="173" t="s">
        <v>37</v>
      </c>
      <c r="D50" s="183" t="s">
        <v>834</v>
      </c>
      <c r="E50" s="184">
        <v>0.037800925925925925</v>
      </c>
      <c r="F50" s="185">
        <f t="shared" si="0"/>
        <v>0.0037800925925925927</v>
      </c>
      <c r="G50" s="186">
        <f t="shared" si="1"/>
        <v>11.022657685241887</v>
      </c>
    </row>
    <row r="51" spans="1:7" ht="15">
      <c r="A51" s="181">
        <v>46</v>
      </c>
      <c r="B51" s="182">
        <v>1511</v>
      </c>
      <c r="C51" s="173" t="s">
        <v>29</v>
      </c>
      <c r="D51" s="183" t="s">
        <v>51</v>
      </c>
      <c r="E51" s="184">
        <v>0.03888888888888889</v>
      </c>
      <c r="F51" s="185">
        <f t="shared" si="0"/>
        <v>0.0038888888888888888</v>
      </c>
      <c r="G51" s="186">
        <f t="shared" si="1"/>
        <v>10.714285714285714</v>
      </c>
    </row>
    <row r="52" spans="1:7" ht="15">
      <c r="A52" s="181">
        <v>47</v>
      </c>
      <c r="B52" s="182">
        <v>1696</v>
      </c>
      <c r="C52" s="173" t="s">
        <v>16</v>
      </c>
      <c r="D52" s="183" t="s">
        <v>835</v>
      </c>
      <c r="E52" s="184">
        <v>0.040682870370370376</v>
      </c>
      <c r="F52" s="185">
        <f t="shared" si="0"/>
        <v>0.004068287037037038</v>
      </c>
      <c r="G52" s="186">
        <f t="shared" si="1"/>
        <v>10.241820768136556</v>
      </c>
    </row>
    <row r="53" spans="1:7" ht="15">
      <c r="A53" s="181">
        <v>48</v>
      </c>
      <c r="B53" s="182">
        <v>1796</v>
      </c>
      <c r="C53" s="173" t="s">
        <v>386</v>
      </c>
      <c r="D53" s="183" t="s">
        <v>836</v>
      </c>
      <c r="E53" s="184">
        <v>0.042928240740740746</v>
      </c>
      <c r="F53" s="185">
        <f t="shared" si="0"/>
        <v>0.004292824074074075</v>
      </c>
      <c r="G53" s="186">
        <f t="shared" si="1"/>
        <v>9.706120248045293</v>
      </c>
    </row>
    <row r="54" spans="1:7" ht="15">
      <c r="A54" s="181">
        <v>49</v>
      </c>
      <c r="B54" s="182">
        <v>1883</v>
      </c>
      <c r="C54" s="173" t="s">
        <v>360</v>
      </c>
      <c r="D54" s="183" t="s">
        <v>837</v>
      </c>
      <c r="E54" s="184">
        <v>0.04511574074074074</v>
      </c>
      <c r="F54" s="185">
        <f t="shared" si="0"/>
        <v>0.004511574074074074</v>
      </c>
      <c r="G54" s="186">
        <f t="shared" si="1"/>
        <v>9.235505387378142</v>
      </c>
    </row>
    <row r="55" spans="1:7" ht="15">
      <c r="A55" s="181">
        <v>50</v>
      </c>
      <c r="B55" s="182">
        <v>1884</v>
      </c>
      <c r="C55" s="173" t="s">
        <v>60</v>
      </c>
      <c r="D55" s="183" t="s">
        <v>61</v>
      </c>
      <c r="E55" s="184">
        <v>0.04512731481481482</v>
      </c>
      <c r="F55" s="185">
        <f t="shared" si="0"/>
        <v>0.004512731481481482</v>
      </c>
      <c r="G55" s="186">
        <f t="shared" si="1"/>
        <v>9.233136701718388</v>
      </c>
    </row>
    <row r="56" spans="1:7" ht="15">
      <c r="A56" s="181">
        <v>51</v>
      </c>
      <c r="B56" s="182">
        <v>1911</v>
      </c>
      <c r="C56" s="173" t="s">
        <v>37</v>
      </c>
      <c r="D56" s="183" t="s">
        <v>838</v>
      </c>
      <c r="E56" s="184">
        <v>0.046516203703703705</v>
      </c>
      <c r="F56" s="185">
        <f t="shared" si="0"/>
        <v>0.00465162037037037</v>
      </c>
      <c r="G56" s="186">
        <f t="shared" si="1"/>
        <v>8.957452102513063</v>
      </c>
    </row>
    <row r="57" spans="1:7" ht="15">
      <c r="A57" s="181">
        <v>52</v>
      </c>
      <c r="B57" s="182">
        <v>1916</v>
      </c>
      <c r="C57" s="173" t="s">
        <v>839</v>
      </c>
      <c r="D57" s="183" t="s">
        <v>840</v>
      </c>
      <c r="E57" s="184">
        <v>0.04671296296296296</v>
      </c>
      <c r="F57" s="185">
        <f t="shared" si="0"/>
        <v>0.004671296296296297</v>
      </c>
      <c r="G57" s="186">
        <f t="shared" si="1"/>
        <v>8.919722497522299</v>
      </c>
    </row>
    <row r="58" spans="1:7" ht="15">
      <c r="A58" s="181">
        <v>53</v>
      </c>
      <c r="B58" s="182">
        <v>1920</v>
      </c>
      <c r="C58" s="173" t="s">
        <v>841</v>
      </c>
      <c r="D58" s="183" t="s">
        <v>842</v>
      </c>
      <c r="E58" s="184">
        <v>0.04703703703703704</v>
      </c>
      <c r="F58" s="185">
        <f t="shared" si="0"/>
        <v>0.004703703703703704</v>
      </c>
      <c r="G58" s="186">
        <f t="shared" si="1"/>
        <v>8.858267716535433</v>
      </c>
    </row>
    <row r="59" spans="1:7" ht="15">
      <c r="A59" s="181">
        <v>54</v>
      </c>
      <c r="B59" s="182">
        <v>1930</v>
      </c>
      <c r="C59" s="173" t="s">
        <v>196</v>
      </c>
      <c r="D59" s="183" t="s">
        <v>843</v>
      </c>
      <c r="E59" s="184">
        <v>0.04800925925925926</v>
      </c>
      <c r="F59" s="185">
        <f t="shared" si="0"/>
        <v>0.0048009259259259255</v>
      </c>
      <c r="G59" s="186">
        <f t="shared" si="1"/>
        <v>8.678881388621022</v>
      </c>
    </row>
    <row r="60" spans="1:7" ht="12.75">
      <c r="A60" s="181" t="s">
        <v>844</v>
      </c>
      <c r="B60" s="187"/>
      <c r="C60" s="173"/>
      <c r="D60" s="172"/>
      <c r="E60" s="188"/>
      <c r="F60" s="189"/>
      <c r="G60" s="186"/>
    </row>
    <row r="61" spans="2:5" ht="12.75">
      <c r="B61" s="187"/>
      <c r="C61" s="173"/>
      <c r="D61" s="172"/>
      <c r="E61" s="188"/>
    </row>
    <row r="62" spans="2:5" ht="12.75">
      <c r="B62" s="187"/>
      <c r="C62" s="173"/>
      <c r="D62" s="172"/>
      <c r="E62" s="188"/>
    </row>
    <row r="63" spans="2:7" ht="20.25">
      <c r="B63" s="172"/>
      <c r="C63" s="173"/>
      <c r="D63" s="172"/>
      <c r="E63" s="192">
        <v>3.76</v>
      </c>
      <c r="F63" s="174" t="s">
        <v>1</v>
      </c>
      <c r="G63" s="172"/>
    </row>
    <row r="64" spans="1:7" ht="12.75">
      <c r="A64" s="175" t="s">
        <v>3</v>
      </c>
      <c r="B64" s="176" t="s">
        <v>804</v>
      </c>
      <c r="C64" s="177" t="s">
        <v>43</v>
      </c>
      <c r="D64" s="178" t="s">
        <v>44</v>
      </c>
      <c r="E64" s="178" t="s">
        <v>80</v>
      </c>
      <c r="F64" s="179" t="s">
        <v>119</v>
      </c>
      <c r="G64" s="180" t="s">
        <v>7</v>
      </c>
    </row>
    <row r="65" spans="1:7" ht="15">
      <c r="A65" s="181">
        <v>1</v>
      </c>
      <c r="B65" s="182">
        <v>1</v>
      </c>
      <c r="C65" s="173" t="s">
        <v>27</v>
      </c>
      <c r="D65" s="183" t="s">
        <v>84</v>
      </c>
      <c r="E65" s="184">
        <v>0.008645833333333333</v>
      </c>
      <c r="F65" s="185">
        <f>E65/3.76</f>
        <v>0.0022994237588652485</v>
      </c>
      <c r="G65" s="186">
        <f>(($E$63)/E65)/24</f>
        <v>18.12048192771084</v>
      </c>
    </row>
    <row r="66" spans="1:7" ht="15">
      <c r="A66" s="181">
        <v>2</v>
      </c>
      <c r="B66" s="182">
        <v>70</v>
      </c>
      <c r="C66" s="173" t="s">
        <v>854</v>
      </c>
      <c r="D66" s="183" t="s">
        <v>808</v>
      </c>
      <c r="E66" s="184">
        <v>0.011782407407407406</v>
      </c>
      <c r="F66" s="185">
        <f aca="true" t="shared" si="2" ref="F66:F72">E66/3.76</f>
        <v>0.003133618991331757</v>
      </c>
      <c r="G66" s="186">
        <f aca="true" t="shared" si="3" ref="G66:G72">(($E$63)/E66)/24</f>
        <v>13.296660117878192</v>
      </c>
    </row>
    <row r="67" spans="1:7" ht="15">
      <c r="A67" s="181">
        <v>3</v>
      </c>
      <c r="B67" s="182">
        <v>275</v>
      </c>
      <c r="C67" s="173" t="s">
        <v>845</v>
      </c>
      <c r="D67" s="183" t="s">
        <v>846</v>
      </c>
      <c r="E67" s="184">
        <v>0.015023148148148148</v>
      </c>
      <c r="F67" s="185">
        <f t="shared" si="2"/>
        <v>0.003995518124507487</v>
      </c>
      <c r="G67" s="186">
        <f t="shared" si="3"/>
        <v>10.42835130970724</v>
      </c>
    </row>
    <row r="68" spans="1:7" ht="15">
      <c r="A68" s="181">
        <v>4</v>
      </c>
      <c r="B68" s="182">
        <v>276</v>
      </c>
      <c r="C68" s="173" t="s">
        <v>11</v>
      </c>
      <c r="D68" s="183" t="s">
        <v>847</v>
      </c>
      <c r="E68" s="184">
        <v>0.015023148148148148</v>
      </c>
      <c r="F68" s="185">
        <f t="shared" si="2"/>
        <v>0.003995518124507487</v>
      </c>
      <c r="G68" s="186">
        <f t="shared" si="3"/>
        <v>10.42835130970724</v>
      </c>
    </row>
    <row r="69" spans="1:7" ht="15">
      <c r="A69" s="181">
        <v>5</v>
      </c>
      <c r="B69" s="182">
        <v>349</v>
      </c>
      <c r="C69" s="173" t="s">
        <v>75</v>
      </c>
      <c r="D69" s="183" t="s">
        <v>49</v>
      </c>
      <c r="E69" s="184">
        <v>0.016099537037037037</v>
      </c>
      <c r="F69" s="185">
        <f t="shared" si="2"/>
        <v>0.004281791765169425</v>
      </c>
      <c r="G69" s="186">
        <f t="shared" si="3"/>
        <v>9.731128684399712</v>
      </c>
    </row>
    <row r="70" spans="1:7" ht="15">
      <c r="A70" s="181">
        <v>6</v>
      </c>
      <c r="B70" s="182">
        <v>351</v>
      </c>
      <c r="C70" s="173" t="s">
        <v>37</v>
      </c>
      <c r="D70" s="183" t="s">
        <v>848</v>
      </c>
      <c r="E70" s="184">
        <v>0.01611111111111111</v>
      </c>
      <c r="F70" s="185">
        <f t="shared" si="2"/>
        <v>0.004284869976359338</v>
      </c>
      <c r="G70" s="186">
        <f t="shared" si="3"/>
        <v>9.724137931034482</v>
      </c>
    </row>
    <row r="71" spans="1:7" ht="15">
      <c r="A71" s="181">
        <v>7</v>
      </c>
      <c r="B71" s="182">
        <v>396</v>
      </c>
      <c r="C71" s="173" t="s">
        <v>849</v>
      </c>
      <c r="D71" s="183" t="s">
        <v>850</v>
      </c>
      <c r="E71" s="184">
        <v>0.01681712962962963</v>
      </c>
      <c r="F71" s="185">
        <f t="shared" si="2"/>
        <v>0.00447264085894405</v>
      </c>
      <c r="G71" s="186">
        <f t="shared" si="3"/>
        <v>9.315898141775635</v>
      </c>
    </row>
    <row r="72" spans="1:7" ht="15">
      <c r="A72" s="181">
        <v>8</v>
      </c>
      <c r="B72" s="182">
        <v>499</v>
      </c>
      <c r="C72" s="173" t="s">
        <v>851</v>
      </c>
      <c r="D72" s="183" t="s">
        <v>852</v>
      </c>
      <c r="E72" s="184">
        <v>0.018483796296296297</v>
      </c>
      <c r="F72" s="185">
        <f t="shared" si="2"/>
        <v>0.004915903270291569</v>
      </c>
      <c r="G72" s="186">
        <f t="shared" si="3"/>
        <v>8.47589229805886</v>
      </c>
    </row>
    <row r="73" ht="12.75">
      <c r="A73" s="181" t="s">
        <v>853</v>
      </c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75" zoomScaleNormal="75" workbookViewId="0" topLeftCell="A13">
      <selection activeCell="G26" sqref="G26"/>
    </sheetView>
  </sheetViews>
  <sheetFormatPr defaultColWidth="9.140625" defaultRowHeight="12.75"/>
  <cols>
    <col min="1" max="1" width="9.8515625" style="0" bestFit="1" customWidth="1"/>
    <col min="3" max="3" width="12.57421875" style="0" bestFit="1" customWidth="1"/>
    <col min="4" max="4" width="27.421875" style="16" bestFit="1" customWidth="1"/>
    <col min="5" max="5" width="1.7109375" style="0" customWidth="1"/>
    <col min="6" max="6" width="17.28125" style="0" bestFit="1" customWidth="1"/>
    <col min="7" max="7" width="18.140625" style="0" bestFit="1" customWidth="1"/>
    <col min="8" max="8" width="1.1484375" style="0" customWidth="1"/>
    <col min="9" max="9" width="9.8515625" style="0" bestFit="1" customWidth="1"/>
    <col min="10" max="10" width="3.00390625" style="0" customWidth="1"/>
    <col min="11" max="11" width="18.00390625" style="0" bestFit="1" customWidth="1"/>
    <col min="12" max="12" width="20.7109375" style="0" customWidth="1"/>
    <col min="13" max="13" width="10.8515625" style="0" bestFit="1" customWidth="1"/>
    <col min="14" max="15" width="10.28125" style="0" bestFit="1" customWidth="1"/>
  </cols>
  <sheetData>
    <row r="1" spans="1:10" s="67" customFormat="1" ht="42" customHeight="1">
      <c r="A1" s="284" t="s">
        <v>787</v>
      </c>
      <c r="B1" s="284"/>
      <c r="C1" s="284"/>
      <c r="D1" s="284"/>
      <c r="E1" s="284"/>
      <c r="F1" s="284"/>
      <c r="G1" s="284"/>
      <c r="H1" s="284"/>
      <c r="I1" s="284"/>
      <c r="J1" s="66"/>
    </row>
    <row r="2" spans="1:11" s="67" customFormat="1" ht="31.5" customHeight="1">
      <c r="A2" s="285">
        <v>40719</v>
      </c>
      <c r="B2" s="285"/>
      <c r="C2" s="285"/>
      <c r="D2" s="285"/>
      <c r="E2" s="285"/>
      <c r="F2" s="285"/>
      <c r="G2" s="285"/>
      <c r="H2" s="285"/>
      <c r="I2" s="285"/>
      <c r="J2" s="66"/>
      <c r="K2" s="167" t="s">
        <v>788</v>
      </c>
    </row>
    <row r="3" spans="1:12" s="67" customFormat="1" ht="19.5">
      <c r="A3" s="51"/>
      <c r="B3" s="95"/>
      <c r="C3" s="96"/>
      <c r="D3" s="92"/>
      <c r="E3" s="93"/>
      <c r="F3" s="193" t="s">
        <v>0</v>
      </c>
      <c r="G3" s="89">
        <v>4.85</v>
      </c>
      <c r="H3" s="287" t="s">
        <v>1</v>
      </c>
      <c r="I3" s="287"/>
      <c r="J3"/>
      <c r="K3" s="89">
        <v>5</v>
      </c>
      <c r="L3" s="65"/>
    </row>
    <row r="4" spans="1:10" ht="15">
      <c r="A4" s="68" t="s">
        <v>372</v>
      </c>
      <c r="B4" s="69" t="s">
        <v>3</v>
      </c>
      <c r="C4" s="70" t="s">
        <v>43</v>
      </c>
      <c r="D4" s="149" t="s">
        <v>5</v>
      </c>
      <c r="E4" s="72"/>
      <c r="F4" s="73" t="s">
        <v>80</v>
      </c>
      <c r="G4" s="73" t="s">
        <v>238</v>
      </c>
      <c r="H4" s="74"/>
      <c r="I4" s="75" t="s">
        <v>239</v>
      </c>
      <c r="J4" s="76"/>
    </row>
    <row r="5" spans="1:15" s="11" customFormat="1" ht="19.5">
      <c r="A5" s="91">
        <v>2</v>
      </c>
      <c r="B5" s="12">
        <v>1</v>
      </c>
      <c r="C5" s="18" t="s">
        <v>27</v>
      </c>
      <c r="D5" s="80" t="s">
        <v>126</v>
      </c>
      <c r="E5" s="154"/>
      <c r="F5" s="155">
        <v>0.01113425925925926</v>
      </c>
      <c r="G5" s="166">
        <f aca="true" t="shared" si="0" ref="G5:G23">F5/$G$3</f>
        <v>0.0022957235586101568</v>
      </c>
      <c r="H5" s="83"/>
      <c r="I5" s="84">
        <f aca="true" t="shared" si="1" ref="I5:I23">($G$3/F5)/24</f>
        <v>18.149688149688146</v>
      </c>
      <c r="K5" s="194">
        <f>F5/$G$3*$K$3</f>
        <v>0.011478617793050785</v>
      </c>
      <c r="L5" s="165" t="s">
        <v>796</v>
      </c>
      <c r="N5" s="82"/>
      <c r="O5" s="82"/>
    </row>
    <row r="6" spans="1:15" s="11" customFormat="1" ht="19.5">
      <c r="A6" s="91">
        <v>3</v>
      </c>
      <c r="B6" s="12">
        <v>2</v>
      </c>
      <c r="C6" s="18" t="s">
        <v>12</v>
      </c>
      <c r="D6" s="80" t="s">
        <v>183</v>
      </c>
      <c r="E6" s="154"/>
      <c r="F6" s="155">
        <v>0.011180555555555556</v>
      </c>
      <c r="G6" s="166">
        <f t="shared" si="0"/>
        <v>0.002305269186712486</v>
      </c>
      <c r="H6" s="83"/>
      <c r="I6" s="84">
        <f t="shared" si="1"/>
        <v>18.07453416149068</v>
      </c>
      <c r="K6" s="194">
        <f aca="true" t="shared" si="2" ref="K6:K23">F6/$G$3*$K$3</f>
        <v>0.01152634593356243</v>
      </c>
      <c r="L6" s="165" t="s">
        <v>797</v>
      </c>
      <c r="M6" s="82"/>
      <c r="N6" s="82"/>
      <c r="O6" s="82"/>
    </row>
    <row r="7" spans="1:15" s="11" customFormat="1" ht="19.5">
      <c r="A7" s="91">
        <v>4</v>
      </c>
      <c r="B7" s="12">
        <v>3</v>
      </c>
      <c r="C7" s="18" t="s">
        <v>789</v>
      </c>
      <c r="D7" s="80" t="s">
        <v>790</v>
      </c>
      <c r="E7" s="154"/>
      <c r="F7" s="155">
        <v>0.011516203703703702</v>
      </c>
      <c r="G7" s="166">
        <f t="shared" si="0"/>
        <v>0.002374474990454372</v>
      </c>
      <c r="H7" s="83"/>
      <c r="I7" s="84">
        <f t="shared" si="1"/>
        <v>17.547738693467338</v>
      </c>
      <c r="K7" s="194">
        <f t="shared" si="2"/>
        <v>0.01187237495227186</v>
      </c>
      <c r="L7" s="165"/>
      <c r="M7" s="82"/>
      <c r="N7" s="82"/>
      <c r="O7" s="82"/>
    </row>
    <row r="8" spans="1:15" s="11" customFormat="1" ht="19.5">
      <c r="A8" s="91">
        <v>7</v>
      </c>
      <c r="B8" s="12">
        <v>4</v>
      </c>
      <c r="C8" s="18" t="s">
        <v>21</v>
      </c>
      <c r="D8" s="80" t="s">
        <v>129</v>
      </c>
      <c r="E8" s="154"/>
      <c r="F8" s="155">
        <v>0.01199074074074074</v>
      </c>
      <c r="G8" s="166">
        <f t="shared" si="0"/>
        <v>0.0024723176785032453</v>
      </c>
      <c r="H8" s="83"/>
      <c r="I8" s="84">
        <f t="shared" si="1"/>
        <v>16.853281853281853</v>
      </c>
      <c r="K8" s="194">
        <f t="shared" si="2"/>
        <v>0.012361588392516226</v>
      </c>
      <c r="L8" s="165"/>
      <c r="M8" s="82"/>
      <c r="N8" s="82"/>
      <c r="O8" s="82"/>
    </row>
    <row r="9" spans="1:15" s="11" customFormat="1" ht="19.5">
      <c r="A9" s="91">
        <v>8</v>
      </c>
      <c r="B9" s="12">
        <v>5</v>
      </c>
      <c r="C9" s="18" t="s">
        <v>791</v>
      </c>
      <c r="D9" s="80" t="s">
        <v>381</v>
      </c>
      <c r="E9" s="154"/>
      <c r="F9" s="155">
        <v>0.012083333333333333</v>
      </c>
      <c r="G9" s="166">
        <f t="shared" si="0"/>
        <v>0.002491408934707904</v>
      </c>
      <c r="H9" s="83"/>
      <c r="I9" s="84">
        <f t="shared" si="1"/>
        <v>16.72413793103448</v>
      </c>
      <c r="K9" s="194">
        <f t="shared" si="2"/>
        <v>0.01245704467353952</v>
      </c>
      <c r="L9" s="165"/>
      <c r="M9" s="82"/>
      <c r="N9" s="82"/>
      <c r="O9" s="82"/>
    </row>
    <row r="10" spans="1:15" s="11" customFormat="1" ht="19.5">
      <c r="A10" s="91">
        <v>20</v>
      </c>
      <c r="B10" s="12">
        <v>6</v>
      </c>
      <c r="C10" s="18" t="s">
        <v>145</v>
      </c>
      <c r="D10" s="80" t="s">
        <v>146</v>
      </c>
      <c r="E10" s="154"/>
      <c r="F10" s="155">
        <v>0.014085648148148151</v>
      </c>
      <c r="G10" s="166">
        <f t="shared" si="0"/>
        <v>0.0029042573501336395</v>
      </c>
      <c r="H10" s="83"/>
      <c r="I10" s="84">
        <f t="shared" si="1"/>
        <v>14.346754313886601</v>
      </c>
      <c r="K10" s="194">
        <f t="shared" si="2"/>
        <v>0.014521286750668197</v>
      </c>
      <c r="L10" s="165" t="s">
        <v>792</v>
      </c>
      <c r="M10" s="82"/>
      <c r="N10" s="82"/>
      <c r="O10" s="82"/>
    </row>
    <row r="11" spans="1:14" s="11" customFormat="1" ht="19.5">
      <c r="A11" s="91">
        <v>26</v>
      </c>
      <c r="B11" s="12">
        <v>7</v>
      </c>
      <c r="C11" s="18" t="s">
        <v>793</v>
      </c>
      <c r="D11" s="80" t="s">
        <v>381</v>
      </c>
      <c r="E11" s="154"/>
      <c r="F11" s="155">
        <v>0.015173611111111112</v>
      </c>
      <c r="G11" s="166">
        <f t="shared" si="0"/>
        <v>0.0031285796105383736</v>
      </c>
      <c r="H11" s="83"/>
      <c r="I11" s="84">
        <f t="shared" si="1"/>
        <v>13.318077803203659</v>
      </c>
      <c r="K11" s="194">
        <f t="shared" si="2"/>
        <v>0.015642898052691867</v>
      </c>
      <c r="M11" s="164"/>
      <c r="N11" s="164"/>
    </row>
    <row r="12" spans="1:11" s="11" customFormat="1" ht="19.5">
      <c r="A12" s="91">
        <v>30</v>
      </c>
      <c r="B12" s="12">
        <v>8</v>
      </c>
      <c r="C12" s="18" t="s">
        <v>36</v>
      </c>
      <c r="D12" s="80" t="s">
        <v>381</v>
      </c>
      <c r="E12" s="154"/>
      <c r="F12" s="155">
        <v>0.015358796296296296</v>
      </c>
      <c r="G12" s="166">
        <f t="shared" si="0"/>
        <v>0.0031667621229476903</v>
      </c>
      <c r="H12" s="83"/>
      <c r="I12" s="84">
        <f t="shared" si="1"/>
        <v>13.157498116051244</v>
      </c>
      <c r="K12" s="194">
        <f t="shared" si="2"/>
        <v>0.01583381061473845</v>
      </c>
    </row>
    <row r="13" spans="1:11" s="11" customFormat="1" ht="19.5">
      <c r="A13" s="91">
        <v>39</v>
      </c>
      <c r="B13" s="12">
        <v>9</v>
      </c>
      <c r="C13" s="18" t="s">
        <v>182</v>
      </c>
      <c r="D13" s="80" t="s">
        <v>183</v>
      </c>
      <c r="E13" s="154"/>
      <c r="F13" s="155">
        <v>0.015763888888888886</v>
      </c>
      <c r="G13" s="166">
        <f t="shared" si="0"/>
        <v>0.0032502863688430696</v>
      </c>
      <c r="H13" s="83"/>
      <c r="I13" s="84">
        <f t="shared" si="1"/>
        <v>12.819383259911895</v>
      </c>
      <c r="K13" s="194">
        <f t="shared" si="2"/>
        <v>0.016251431844215347</v>
      </c>
    </row>
    <row r="14" spans="1:11" s="11" customFormat="1" ht="19.5">
      <c r="A14" s="91">
        <v>60</v>
      </c>
      <c r="B14" s="12">
        <v>10</v>
      </c>
      <c r="C14" s="18" t="s">
        <v>57</v>
      </c>
      <c r="D14" s="80" t="s">
        <v>243</v>
      </c>
      <c r="E14" s="154"/>
      <c r="F14" s="155">
        <v>0.017106481481481483</v>
      </c>
      <c r="G14" s="166">
        <f t="shared" si="0"/>
        <v>0.0035271095838106154</v>
      </c>
      <c r="H14" s="83"/>
      <c r="I14" s="84">
        <f t="shared" si="1"/>
        <v>11.813261163734774</v>
      </c>
      <c r="K14" s="194">
        <f t="shared" si="2"/>
        <v>0.017635547919053078</v>
      </c>
    </row>
    <row r="15" spans="1:11" s="11" customFormat="1" ht="19.5">
      <c r="A15" s="91">
        <v>61</v>
      </c>
      <c r="B15" s="12">
        <v>11</v>
      </c>
      <c r="C15" s="18" t="s">
        <v>215</v>
      </c>
      <c r="D15" s="80" t="s">
        <v>313</v>
      </c>
      <c r="E15" s="154"/>
      <c r="F15" s="155">
        <v>0.017141203703703704</v>
      </c>
      <c r="G15" s="166">
        <f t="shared" si="0"/>
        <v>0.0035342688048873618</v>
      </c>
      <c r="H15" s="83"/>
      <c r="I15" s="84">
        <f t="shared" si="1"/>
        <v>11.789331532748143</v>
      </c>
      <c r="K15" s="194">
        <f t="shared" si="2"/>
        <v>0.01767134402443681</v>
      </c>
    </row>
    <row r="16" spans="1:11" s="11" customFormat="1" ht="19.5">
      <c r="A16" s="91">
        <v>69</v>
      </c>
      <c r="B16" s="12">
        <v>12</v>
      </c>
      <c r="C16" s="18" t="s">
        <v>9</v>
      </c>
      <c r="D16" s="80" t="s">
        <v>214</v>
      </c>
      <c r="E16" s="154"/>
      <c r="F16" s="155">
        <v>0.017569444444444447</v>
      </c>
      <c r="G16" s="166">
        <f t="shared" si="0"/>
        <v>0.0036225658648339066</v>
      </c>
      <c r="H16" s="83"/>
      <c r="I16" s="84">
        <f t="shared" si="1"/>
        <v>11.501976284584977</v>
      </c>
      <c r="K16" s="194">
        <f t="shared" si="2"/>
        <v>0.018112829324169532</v>
      </c>
    </row>
    <row r="17" spans="1:11" s="11" customFormat="1" ht="19.5">
      <c r="A17" s="91">
        <v>86</v>
      </c>
      <c r="B17" s="12">
        <v>13</v>
      </c>
      <c r="C17" s="18" t="s">
        <v>29</v>
      </c>
      <c r="D17" s="80" t="s">
        <v>339</v>
      </c>
      <c r="E17" s="154"/>
      <c r="F17" s="155">
        <v>0.01835648148148148</v>
      </c>
      <c r="G17" s="166">
        <f t="shared" si="0"/>
        <v>0.0037848415425735015</v>
      </c>
      <c r="H17" s="83"/>
      <c r="I17" s="84">
        <f t="shared" si="1"/>
        <v>11.008827238335435</v>
      </c>
      <c r="K17" s="194">
        <f t="shared" si="2"/>
        <v>0.018924207712867507</v>
      </c>
    </row>
    <row r="18" spans="1:11" s="11" customFormat="1" ht="19.5">
      <c r="A18" s="91">
        <v>94</v>
      </c>
      <c r="B18" s="12">
        <v>14</v>
      </c>
      <c r="C18" s="18" t="s">
        <v>22</v>
      </c>
      <c r="D18" s="80" t="s">
        <v>383</v>
      </c>
      <c r="E18" s="154"/>
      <c r="F18" s="155">
        <v>0.01877314814814815</v>
      </c>
      <c r="G18" s="166">
        <f t="shared" si="0"/>
        <v>0.0038707521954944642</v>
      </c>
      <c r="H18" s="83"/>
      <c r="I18" s="84">
        <f t="shared" si="1"/>
        <v>10.764488286066582</v>
      </c>
      <c r="K18" s="194">
        <f t="shared" si="2"/>
        <v>0.019353760977472323</v>
      </c>
    </row>
    <row r="19" spans="1:11" s="11" customFormat="1" ht="19.5">
      <c r="A19" s="91">
        <v>100</v>
      </c>
      <c r="B19" s="12">
        <v>15</v>
      </c>
      <c r="C19" s="18" t="s">
        <v>382</v>
      </c>
      <c r="D19" s="80" t="s">
        <v>383</v>
      </c>
      <c r="E19" s="154"/>
      <c r="F19" s="155">
        <v>0.019143518518518518</v>
      </c>
      <c r="G19" s="166">
        <f t="shared" si="0"/>
        <v>0.003947117220313097</v>
      </c>
      <c r="H19" s="83"/>
      <c r="I19" s="84">
        <f t="shared" si="1"/>
        <v>10.556227327690447</v>
      </c>
      <c r="K19" s="194">
        <f t="shared" si="2"/>
        <v>0.019735586101565485</v>
      </c>
    </row>
    <row r="20" spans="1:11" s="11" customFormat="1" ht="19.5">
      <c r="A20" s="91">
        <v>101</v>
      </c>
      <c r="B20" s="12">
        <v>16</v>
      </c>
      <c r="C20" s="18" t="s">
        <v>10</v>
      </c>
      <c r="D20" s="80" t="s">
        <v>384</v>
      </c>
      <c r="E20" s="154"/>
      <c r="F20" s="155">
        <v>0.01915509259259259</v>
      </c>
      <c r="G20" s="166">
        <f t="shared" si="0"/>
        <v>0.003949503627338679</v>
      </c>
      <c r="H20" s="83"/>
      <c r="I20" s="84">
        <f t="shared" si="1"/>
        <v>10.549848942598187</v>
      </c>
      <c r="K20" s="194">
        <f t="shared" si="2"/>
        <v>0.0197475181366934</v>
      </c>
    </row>
    <row r="21" spans="1:11" s="11" customFormat="1" ht="19.5">
      <c r="A21" s="91">
        <v>155</v>
      </c>
      <c r="B21" s="12">
        <v>17</v>
      </c>
      <c r="C21" s="18" t="s">
        <v>185</v>
      </c>
      <c r="D21" s="80" t="s">
        <v>170</v>
      </c>
      <c r="E21" s="154"/>
      <c r="F21" s="155">
        <v>0.023055555555555555</v>
      </c>
      <c r="G21" s="166">
        <f t="shared" si="0"/>
        <v>0.004753722794959909</v>
      </c>
      <c r="H21" s="83"/>
      <c r="I21" s="84">
        <f t="shared" si="1"/>
        <v>8.765060240963855</v>
      </c>
      <c r="K21" s="194">
        <f t="shared" si="2"/>
        <v>0.023768613974799544</v>
      </c>
    </row>
    <row r="22" spans="1:11" s="11" customFormat="1" ht="19.5">
      <c r="A22" s="91">
        <v>156</v>
      </c>
      <c r="B22" s="12">
        <v>18</v>
      </c>
      <c r="C22" s="18" t="s">
        <v>37</v>
      </c>
      <c r="D22" s="80" t="s">
        <v>164</v>
      </c>
      <c r="E22" s="154"/>
      <c r="F22" s="155">
        <v>0.023055555555555555</v>
      </c>
      <c r="G22" s="166">
        <f t="shared" si="0"/>
        <v>0.004753722794959909</v>
      </c>
      <c r="H22" s="83"/>
      <c r="I22" s="84">
        <f t="shared" si="1"/>
        <v>8.765060240963855</v>
      </c>
      <c r="K22" s="194">
        <f t="shared" si="2"/>
        <v>0.023768613974799544</v>
      </c>
    </row>
    <row r="23" spans="1:11" s="11" customFormat="1" ht="19.5">
      <c r="A23" s="91">
        <v>157</v>
      </c>
      <c r="B23" s="12">
        <v>19</v>
      </c>
      <c r="C23" s="18" t="s">
        <v>115</v>
      </c>
      <c r="D23" s="80" t="s">
        <v>456</v>
      </c>
      <c r="E23" s="154"/>
      <c r="F23" s="155">
        <v>0.023055555555555555</v>
      </c>
      <c r="G23" s="166">
        <f t="shared" si="0"/>
        <v>0.004753722794959909</v>
      </c>
      <c r="H23" s="83"/>
      <c r="I23" s="84">
        <f t="shared" si="1"/>
        <v>8.765060240963855</v>
      </c>
      <c r="K23" s="194">
        <f t="shared" si="2"/>
        <v>0.023768613974799544</v>
      </c>
    </row>
    <row r="24" spans="1:9" ht="19.5">
      <c r="A24" s="286" t="s">
        <v>794</v>
      </c>
      <c r="B24" s="286"/>
      <c r="C24" s="286"/>
      <c r="D24" s="80"/>
      <c r="E24" s="13"/>
      <c r="F24" s="81"/>
      <c r="G24" s="82"/>
      <c r="H24" s="83"/>
      <c r="I24" s="84"/>
    </row>
    <row r="25" spans="1:11" ht="31.5" customHeight="1">
      <c r="A25" s="86"/>
      <c r="B25" s="86"/>
      <c r="C25" s="86"/>
      <c r="D25" s="80"/>
      <c r="E25" s="13"/>
      <c r="F25" s="81"/>
      <c r="G25" s="82"/>
      <c r="H25" s="83"/>
      <c r="I25" s="84"/>
      <c r="K25" s="167" t="s">
        <v>788</v>
      </c>
    </row>
    <row r="26" spans="1:11" s="67" customFormat="1" ht="19.5">
      <c r="A26" s="51"/>
      <c r="B26" s="95"/>
      <c r="C26" s="96"/>
      <c r="D26" s="92"/>
      <c r="E26" s="93"/>
      <c r="F26" s="77" t="s">
        <v>0</v>
      </c>
      <c r="G26" s="89">
        <v>9.8</v>
      </c>
      <c r="H26" s="287" t="s">
        <v>1</v>
      </c>
      <c r="I26" s="287"/>
      <c r="J26"/>
      <c r="K26" s="89">
        <v>10</v>
      </c>
    </row>
    <row r="27" spans="1:10" ht="15">
      <c r="A27" s="68" t="s">
        <v>372</v>
      </c>
      <c r="B27" s="69" t="s">
        <v>3</v>
      </c>
      <c r="C27" s="70" t="s">
        <v>43</v>
      </c>
      <c r="D27" s="149" t="s">
        <v>5</v>
      </c>
      <c r="E27" s="72"/>
      <c r="F27" s="73" t="s">
        <v>80</v>
      </c>
      <c r="G27" s="73" t="s">
        <v>238</v>
      </c>
      <c r="H27" s="74"/>
      <c r="I27" s="75" t="s">
        <v>239</v>
      </c>
      <c r="J27" s="76"/>
    </row>
    <row r="28" spans="1:11" s="11" customFormat="1" ht="19.5">
      <c r="A28" s="91">
        <v>14</v>
      </c>
      <c r="B28" s="12">
        <v>20</v>
      </c>
      <c r="C28" s="18" t="s">
        <v>24</v>
      </c>
      <c r="D28" s="80" t="s">
        <v>130</v>
      </c>
      <c r="E28" s="154"/>
      <c r="F28" s="155">
        <v>0.02511574074074074</v>
      </c>
      <c r="G28" s="166">
        <f aca="true" t="shared" si="3" ref="G28:G53">F28/$G$26</f>
        <v>0.0025628306878306877</v>
      </c>
      <c r="H28" s="83"/>
      <c r="I28" s="84">
        <f>($G$26/F28)/24</f>
        <v>16.258064516129036</v>
      </c>
      <c r="K28" s="194">
        <f>F28/$G$26*$K$26</f>
        <v>0.025628306878306875</v>
      </c>
    </row>
    <row r="29" spans="1:11" s="11" customFormat="1" ht="19.5">
      <c r="A29" s="91">
        <v>15</v>
      </c>
      <c r="B29" s="12">
        <v>21</v>
      </c>
      <c r="C29" s="18" t="s">
        <v>157</v>
      </c>
      <c r="D29" s="80" t="s">
        <v>198</v>
      </c>
      <c r="E29" s="154"/>
      <c r="F29" s="155">
        <v>0.02515046296296296</v>
      </c>
      <c r="G29" s="166">
        <f t="shared" si="3"/>
        <v>0.0025663737717309142</v>
      </c>
      <c r="H29" s="83"/>
      <c r="I29" s="84">
        <f aca="true" t="shared" si="4" ref="I29:I52">($G$26/F29)/24</f>
        <v>16.235618959963187</v>
      </c>
      <c r="K29" s="194">
        <f aca="true" t="shared" si="5" ref="K29:K53">F29/$G$26*$K$26</f>
        <v>0.02566373771730914</v>
      </c>
    </row>
    <row r="30" spans="1:11" s="11" customFormat="1" ht="19.5">
      <c r="A30" s="91">
        <v>16</v>
      </c>
      <c r="B30" s="12">
        <v>22</v>
      </c>
      <c r="C30" s="18" t="s">
        <v>439</v>
      </c>
      <c r="D30" s="80" t="s">
        <v>440</v>
      </c>
      <c r="E30" s="154"/>
      <c r="F30" s="155">
        <v>0.025196759259259256</v>
      </c>
      <c r="G30" s="166">
        <f t="shared" si="3"/>
        <v>0.002571097883597883</v>
      </c>
      <c r="H30" s="83"/>
      <c r="I30" s="84">
        <f>($G$26/F30)/24</f>
        <v>16.205787781350484</v>
      </c>
      <c r="K30" s="194">
        <f t="shared" si="5"/>
        <v>0.02571097883597883</v>
      </c>
    </row>
    <row r="31" spans="1:11" s="11" customFormat="1" ht="19.5">
      <c r="A31" s="91">
        <v>18</v>
      </c>
      <c r="B31" s="12">
        <v>23</v>
      </c>
      <c r="C31" s="18" t="s">
        <v>36</v>
      </c>
      <c r="D31" s="80" t="s">
        <v>131</v>
      </c>
      <c r="E31" s="154"/>
      <c r="F31" s="155">
        <v>0.025451388888888888</v>
      </c>
      <c r="G31" s="166">
        <f t="shared" si="3"/>
        <v>0.002597080498866213</v>
      </c>
      <c r="H31" s="83"/>
      <c r="I31" s="84">
        <f t="shared" si="4"/>
        <v>16.043656207366986</v>
      </c>
      <c r="K31" s="194">
        <f t="shared" si="5"/>
        <v>0.02597080498866213</v>
      </c>
    </row>
    <row r="32" spans="1:12" s="11" customFormat="1" ht="19.5">
      <c r="A32" s="91">
        <v>26</v>
      </c>
      <c r="B32" s="12">
        <v>24</v>
      </c>
      <c r="C32" s="18" t="s">
        <v>362</v>
      </c>
      <c r="D32" s="80" t="s">
        <v>363</v>
      </c>
      <c r="E32" s="154"/>
      <c r="F32" s="155">
        <v>0.02638888888888889</v>
      </c>
      <c r="G32" s="166">
        <f t="shared" si="3"/>
        <v>0.0026927437641723353</v>
      </c>
      <c r="H32" s="83"/>
      <c r="I32" s="84">
        <f t="shared" si="4"/>
        <v>15.473684210526317</v>
      </c>
      <c r="K32" s="194">
        <f t="shared" si="5"/>
        <v>0.026927437641723354</v>
      </c>
      <c r="L32" s="165" t="s">
        <v>795</v>
      </c>
    </row>
    <row r="33" spans="1:11" s="11" customFormat="1" ht="19.5">
      <c r="A33" s="91">
        <v>27</v>
      </c>
      <c r="B33" s="12">
        <v>25</v>
      </c>
      <c r="C33" s="18" t="s">
        <v>10</v>
      </c>
      <c r="D33" s="80" t="s">
        <v>136</v>
      </c>
      <c r="E33" s="154"/>
      <c r="F33" s="155">
        <v>0.026493055555555558</v>
      </c>
      <c r="G33" s="166">
        <f t="shared" si="3"/>
        <v>0.002703373015873016</v>
      </c>
      <c r="H33" s="83"/>
      <c r="I33" s="84">
        <f t="shared" si="4"/>
        <v>15.412844036697246</v>
      </c>
      <c r="K33" s="194">
        <f t="shared" si="5"/>
        <v>0.02703373015873016</v>
      </c>
    </row>
    <row r="34" spans="1:11" s="11" customFormat="1" ht="19.5">
      <c r="A34" s="91">
        <v>36</v>
      </c>
      <c r="B34" s="12">
        <v>26</v>
      </c>
      <c r="C34" s="18" t="s">
        <v>66</v>
      </c>
      <c r="D34" s="80" t="s">
        <v>132</v>
      </c>
      <c r="E34" s="154"/>
      <c r="F34" s="155">
        <v>0.027395833333333338</v>
      </c>
      <c r="G34" s="166">
        <f t="shared" si="3"/>
        <v>0.002795493197278912</v>
      </c>
      <c r="H34" s="83"/>
      <c r="I34" s="84">
        <f t="shared" si="4"/>
        <v>14.904942965779467</v>
      </c>
      <c r="K34" s="194">
        <f t="shared" si="5"/>
        <v>0.02795493197278912</v>
      </c>
    </row>
    <row r="35" spans="1:11" s="11" customFormat="1" ht="19.5">
      <c r="A35" s="91">
        <v>37</v>
      </c>
      <c r="B35" s="12">
        <v>27</v>
      </c>
      <c r="C35" s="18" t="s">
        <v>31</v>
      </c>
      <c r="D35" s="80" t="s">
        <v>798</v>
      </c>
      <c r="E35" s="154"/>
      <c r="F35" s="155">
        <v>0.027465277777777772</v>
      </c>
      <c r="G35" s="166">
        <f t="shared" si="3"/>
        <v>0.0028025793650793642</v>
      </c>
      <c r="H35" s="83"/>
      <c r="I35" s="84">
        <f t="shared" si="4"/>
        <v>14.867256637168145</v>
      </c>
      <c r="K35" s="194">
        <f t="shared" si="5"/>
        <v>0.02802579365079364</v>
      </c>
    </row>
    <row r="36" spans="1:12" s="11" customFormat="1" ht="19.5">
      <c r="A36" s="91">
        <v>38</v>
      </c>
      <c r="B36" s="12">
        <v>28</v>
      </c>
      <c r="C36" s="18" t="s">
        <v>17</v>
      </c>
      <c r="D36" s="80" t="s">
        <v>141</v>
      </c>
      <c r="E36" s="154"/>
      <c r="F36" s="155">
        <v>0.027465277777777772</v>
      </c>
      <c r="G36" s="166">
        <f t="shared" si="3"/>
        <v>0.0028025793650793642</v>
      </c>
      <c r="H36" s="83"/>
      <c r="I36" s="84">
        <f t="shared" si="4"/>
        <v>14.867256637168145</v>
      </c>
      <c r="K36" s="194">
        <f t="shared" si="5"/>
        <v>0.02802579365079364</v>
      </c>
      <c r="L36" s="165" t="s">
        <v>799</v>
      </c>
    </row>
    <row r="37" spans="1:11" s="11" customFormat="1" ht="19.5">
      <c r="A37" s="91">
        <v>54</v>
      </c>
      <c r="B37" s="12">
        <v>29</v>
      </c>
      <c r="C37" s="18" t="s">
        <v>455</v>
      </c>
      <c r="D37" s="80" t="s">
        <v>134</v>
      </c>
      <c r="E37" s="154"/>
      <c r="F37" s="155">
        <v>0.027951388888888887</v>
      </c>
      <c r="G37" s="166">
        <f t="shared" si="3"/>
        <v>0.002852182539682539</v>
      </c>
      <c r="H37" s="83"/>
      <c r="I37" s="84">
        <f t="shared" si="4"/>
        <v>14.608695652173916</v>
      </c>
      <c r="K37" s="194">
        <f t="shared" si="5"/>
        <v>0.028521825396825393</v>
      </c>
    </row>
    <row r="38" spans="1:11" s="11" customFormat="1" ht="19.5">
      <c r="A38" s="91">
        <v>57</v>
      </c>
      <c r="B38" s="12">
        <v>30</v>
      </c>
      <c r="C38" s="18" t="s">
        <v>22</v>
      </c>
      <c r="D38" s="80" t="s">
        <v>137</v>
      </c>
      <c r="E38" s="154"/>
      <c r="F38" s="155">
        <v>0.028078703703703703</v>
      </c>
      <c r="G38" s="166">
        <f t="shared" si="3"/>
        <v>0.002865173847316704</v>
      </c>
      <c r="H38" s="83"/>
      <c r="I38" s="84">
        <f t="shared" si="4"/>
        <v>14.542456718878816</v>
      </c>
      <c r="K38" s="194">
        <f t="shared" si="5"/>
        <v>0.028651738473167043</v>
      </c>
    </row>
    <row r="39" spans="1:11" s="11" customFormat="1" ht="19.5">
      <c r="A39" s="91">
        <v>72</v>
      </c>
      <c r="B39" s="12">
        <v>31</v>
      </c>
      <c r="C39" s="18" t="s">
        <v>13</v>
      </c>
      <c r="D39" s="80" t="s">
        <v>143</v>
      </c>
      <c r="E39" s="154"/>
      <c r="F39" s="155">
        <v>0.028680555555555553</v>
      </c>
      <c r="G39" s="166">
        <f t="shared" si="3"/>
        <v>0.002926587301587301</v>
      </c>
      <c r="H39" s="83"/>
      <c r="I39" s="84">
        <f t="shared" si="4"/>
        <v>14.237288135593223</v>
      </c>
      <c r="K39" s="194">
        <f t="shared" si="5"/>
        <v>0.029265873015873013</v>
      </c>
    </row>
    <row r="40" spans="1:11" s="11" customFormat="1" ht="19.5">
      <c r="A40" s="91">
        <v>97</v>
      </c>
      <c r="B40" s="12">
        <v>32</v>
      </c>
      <c r="C40" s="18" t="s">
        <v>23</v>
      </c>
      <c r="D40" s="80" t="s">
        <v>178</v>
      </c>
      <c r="E40" s="154"/>
      <c r="F40" s="155">
        <v>0.03040509259259259</v>
      </c>
      <c r="G40" s="166">
        <f t="shared" si="3"/>
        <v>0.003102560468631897</v>
      </c>
      <c r="H40" s="83"/>
      <c r="I40" s="84">
        <f t="shared" si="4"/>
        <v>13.42976779596498</v>
      </c>
      <c r="K40" s="194">
        <f t="shared" si="5"/>
        <v>0.031025604686318972</v>
      </c>
    </row>
    <row r="41" spans="1:11" s="11" customFormat="1" ht="19.5">
      <c r="A41" s="91">
        <v>104</v>
      </c>
      <c r="B41" s="12">
        <v>33</v>
      </c>
      <c r="C41" s="18" t="s">
        <v>196</v>
      </c>
      <c r="D41" s="80" t="s">
        <v>197</v>
      </c>
      <c r="E41" s="154"/>
      <c r="F41" s="155">
        <v>0.030925925925925926</v>
      </c>
      <c r="G41" s="166">
        <f t="shared" si="3"/>
        <v>0.0031557067271352985</v>
      </c>
      <c r="H41" s="83"/>
      <c r="I41" s="84">
        <f t="shared" si="4"/>
        <v>13.203592814371257</v>
      </c>
      <c r="K41" s="194">
        <f t="shared" si="5"/>
        <v>0.03155706727135298</v>
      </c>
    </row>
    <row r="42" spans="1:11" s="11" customFormat="1" ht="19.5">
      <c r="A42" s="91">
        <v>110</v>
      </c>
      <c r="B42" s="12">
        <v>34</v>
      </c>
      <c r="C42" s="18" t="s">
        <v>9</v>
      </c>
      <c r="D42" s="80" t="s">
        <v>148</v>
      </c>
      <c r="E42" s="154"/>
      <c r="F42" s="155">
        <v>0.0312962962962963</v>
      </c>
      <c r="G42" s="166">
        <f t="shared" si="3"/>
        <v>0.0031934996220710507</v>
      </c>
      <c r="H42" s="83"/>
      <c r="I42" s="84">
        <f t="shared" si="4"/>
        <v>13.04733727810651</v>
      </c>
      <c r="K42" s="194">
        <f t="shared" si="5"/>
        <v>0.031934996220710506</v>
      </c>
    </row>
    <row r="43" spans="1:11" s="11" customFormat="1" ht="19.5">
      <c r="A43" s="91">
        <v>118</v>
      </c>
      <c r="B43" s="12">
        <v>35</v>
      </c>
      <c r="C43" s="18" t="s">
        <v>304</v>
      </c>
      <c r="D43" s="80" t="s">
        <v>305</v>
      </c>
      <c r="E43" s="154"/>
      <c r="F43" s="155">
        <v>0.0315625</v>
      </c>
      <c r="G43" s="166">
        <f t="shared" si="3"/>
        <v>0.003220663265306122</v>
      </c>
      <c r="H43" s="83"/>
      <c r="I43" s="84">
        <f t="shared" si="4"/>
        <v>12.937293729372938</v>
      </c>
      <c r="K43" s="194">
        <f t="shared" si="5"/>
        <v>0.03220663265306122</v>
      </c>
    </row>
    <row r="44" spans="1:11" s="11" customFormat="1" ht="19.5">
      <c r="A44" s="91">
        <v>129</v>
      </c>
      <c r="B44" s="12">
        <v>36</v>
      </c>
      <c r="C44" s="18" t="s">
        <v>287</v>
      </c>
      <c r="D44" s="80" t="s">
        <v>288</v>
      </c>
      <c r="E44" s="154"/>
      <c r="F44" s="155">
        <v>0.032060185185185185</v>
      </c>
      <c r="G44" s="166">
        <f t="shared" si="3"/>
        <v>0.003271447467876039</v>
      </c>
      <c r="H44" s="83"/>
      <c r="I44" s="84">
        <f t="shared" si="4"/>
        <v>12.736462093862817</v>
      </c>
      <c r="K44" s="194">
        <f t="shared" si="5"/>
        <v>0.03271447467876039</v>
      </c>
    </row>
    <row r="45" spans="1:11" s="11" customFormat="1" ht="19.5">
      <c r="A45" s="91">
        <v>132</v>
      </c>
      <c r="B45" s="12">
        <v>37</v>
      </c>
      <c r="C45" s="18" t="s">
        <v>203</v>
      </c>
      <c r="D45" s="80" t="s">
        <v>204</v>
      </c>
      <c r="E45" s="154"/>
      <c r="F45" s="155">
        <v>0.032337962962962964</v>
      </c>
      <c r="G45" s="166">
        <f t="shared" si="3"/>
        <v>0.003299792139077853</v>
      </c>
      <c r="H45" s="83"/>
      <c r="I45" s="84">
        <f t="shared" si="4"/>
        <v>12.62705798138869</v>
      </c>
      <c r="K45" s="194">
        <f t="shared" si="5"/>
        <v>0.032997921390778534</v>
      </c>
    </row>
    <row r="46" spans="1:11" s="11" customFormat="1" ht="19.5">
      <c r="A46" s="91">
        <v>133</v>
      </c>
      <c r="B46" s="12">
        <v>38</v>
      </c>
      <c r="C46" s="18" t="s">
        <v>205</v>
      </c>
      <c r="D46" s="80" t="s">
        <v>206</v>
      </c>
      <c r="E46" s="154"/>
      <c r="F46" s="155">
        <v>0.03234953703703704</v>
      </c>
      <c r="G46" s="166">
        <f t="shared" si="3"/>
        <v>0.0033009731670445956</v>
      </c>
      <c r="H46" s="83"/>
      <c r="I46" s="84">
        <f t="shared" si="4"/>
        <v>12.622540250447228</v>
      </c>
      <c r="K46" s="194">
        <f t="shared" si="5"/>
        <v>0.033009731670445956</v>
      </c>
    </row>
    <row r="47" spans="1:11" s="11" customFormat="1" ht="19.5">
      <c r="A47" s="91">
        <v>134</v>
      </c>
      <c r="B47" s="12">
        <v>39</v>
      </c>
      <c r="C47" s="18" t="s">
        <v>194</v>
      </c>
      <c r="D47" s="80" t="s">
        <v>195</v>
      </c>
      <c r="E47" s="154"/>
      <c r="F47" s="155">
        <v>0.03236111111111111</v>
      </c>
      <c r="G47" s="166">
        <f t="shared" si="3"/>
        <v>0.0033021541950113377</v>
      </c>
      <c r="H47" s="83"/>
      <c r="I47" s="84">
        <f t="shared" si="4"/>
        <v>12.618025751072963</v>
      </c>
      <c r="K47" s="194">
        <f t="shared" si="5"/>
        <v>0.03302154195011338</v>
      </c>
    </row>
    <row r="48" spans="1:11" s="11" customFormat="1" ht="19.5">
      <c r="A48" s="91">
        <v>149</v>
      </c>
      <c r="B48" s="12">
        <v>40</v>
      </c>
      <c r="C48" s="18" t="s">
        <v>28</v>
      </c>
      <c r="D48" s="80" t="s">
        <v>198</v>
      </c>
      <c r="E48" s="154"/>
      <c r="F48" s="155">
        <v>0.0334375</v>
      </c>
      <c r="G48" s="166">
        <f t="shared" si="3"/>
        <v>0.0034119897959183675</v>
      </c>
      <c r="H48" s="83"/>
      <c r="I48" s="84">
        <f t="shared" si="4"/>
        <v>12.21183800623053</v>
      </c>
      <c r="K48" s="194">
        <f t="shared" si="5"/>
        <v>0.03411989795918367</v>
      </c>
    </row>
    <row r="49" spans="1:11" s="11" customFormat="1" ht="19.5">
      <c r="A49" s="91">
        <v>167</v>
      </c>
      <c r="B49" s="12">
        <v>41</v>
      </c>
      <c r="C49" s="18" t="s">
        <v>152</v>
      </c>
      <c r="D49" s="80" t="s">
        <v>143</v>
      </c>
      <c r="E49" s="154"/>
      <c r="F49" s="155">
        <v>0.03417824074074074</v>
      </c>
      <c r="G49" s="166">
        <f t="shared" si="3"/>
        <v>0.003487575585789871</v>
      </c>
      <c r="H49" s="83"/>
      <c r="I49" s="84">
        <f t="shared" si="4"/>
        <v>11.947172367084322</v>
      </c>
      <c r="K49" s="194">
        <f t="shared" si="5"/>
        <v>0.03487575585789871</v>
      </c>
    </row>
    <row r="50" spans="1:11" s="11" customFormat="1" ht="19.5">
      <c r="A50" s="91">
        <v>198</v>
      </c>
      <c r="B50" s="12">
        <v>42</v>
      </c>
      <c r="C50" s="18" t="s">
        <v>358</v>
      </c>
      <c r="D50" s="80" t="s">
        <v>359</v>
      </c>
      <c r="E50" s="154"/>
      <c r="F50" s="155">
        <v>0.03542824074074074</v>
      </c>
      <c r="G50" s="166">
        <f t="shared" si="3"/>
        <v>0.0036151266061980342</v>
      </c>
      <c r="H50" s="83"/>
      <c r="I50" s="84">
        <f t="shared" si="4"/>
        <v>11.52564521398236</v>
      </c>
      <c r="K50" s="194">
        <f t="shared" si="5"/>
        <v>0.03615126606198034</v>
      </c>
    </row>
    <row r="51" spans="1:11" s="11" customFormat="1" ht="19.5">
      <c r="A51" s="91">
        <v>200</v>
      </c>
      <c r="B51" s="12">
        <v>43</v>
      </c>
      <c r="C51" s="18" t="s">
        <v>154</v>
      </c>
      <c r="D51" s="80" t="s">
        <v>155</v>
      </c>
      <c r="E51" s="154"/>
      <c r="F51" s="155">
        <v>0.03549768518518519</v>
      </c>
      <c r="G51" s="166">
        <f t="shared" si="3"/>
        <v>0.0036222127739984882</v>
      </c>
      <c r="H51" s="83"/>
      <c r="I51" s="84">
        <f t="shared" si="4"/>
        <v>11.503097489403325</v>
      </c>
      <c r="K51" s="194">
        <f t="shared" si="5"/>
        <v>0.036222127739984886</v>
      </c>
    </row>
    <row r="52" spans="1:11" s="11" customFormat="1" ht="19.5">
      <c r="A52" s="91">
        <v>212</v>
      </c>
      <c r="B52" s="12">
        <v>44</v>
      </c>
      <c r="C52" s="18" t="s">
        <v>102</v>
      </c>
      <c r="D52" s="80" t="s">
        <v>202</v>
      </c>
      <c r="E52" s="154"/>
      <c r="F52" s="155">
        <v>0.036111111111111115</v>
      </c>
      <c r="G52" s="166">
        <f t="shared" si="3"/>
        <v>0.0036848072562358277</v>
      </c>
      <c r="H52" s="83"/>
      <c r="I52" s="84">
        <f t="shared" si="4"/>
        <v>11.307692307692307</v>
      </c>
      <c r="K52" s="194">
        <f t="shared" si="5"/>
        <v>0.03684807256235828</v>
      </c>
    </row>
    <row r="53" spans="1:11" s="11" customFormat="1" ht="19.5">
      <c r="A53" s="91">
        <v>283</v>
      </c>
      <c r="B53" s="12">
        <v>45</v>
      </c>
      <c r="C53" s="18" t="s">
        <v>800</v>
      </c>
      <c r="D53" s="80" t="s">
        <v>801</v>
      </c>
      <c r="E53" s="154"/>
      <c r="F53" s="155">
        <v>0.047094907407407405</v>
      </c>
      <c r="G53" s="166">
        <f t="shared" si="3"/>
        <v>0.004805602796674225</v>
      </c>
      <c r="H53" s="83"/>
      <c r="I53" s="84">
        <f>($G$26/F53)/24</f>
        <v>8.670434996313592</v>
      </c>
      <c r="K53" s="194">
        <f t="shared" si="5"/>
        <v>0.04805602796674225</v>
      </c>
    </row>
    <row r="54" spans="1:3" ht="16.5" customHeight="1">
      <c r="A54" s="286" t="s">
        <v>802</v>
      </c>
      <c r="B54" s="286"/>
      <c r="C54" s="286"/>
    </row>
    <row r="55" ht="16.5" customHeight="1"/>
    <row r="56" ht="16.5" customHeight="1"/>
    <row r="58" spans="1:9" ht="19.5">
      <c r="A58" s="91"/>
      <c r="B58" s="102"/>
      <c r="C58" s="102"/>
      <c r="D58" s="92"/>
      <c r="E58" s="93"/>
      <c r="F58" s="94"/>
      <c r="G58" s="103"/>
      <c r="H58" s="104"/>
      <c r="I58" s="104"/>
    </row>
    <row r="60" ht="32.25" customHeight="1"/>
  </sheetData>
  <mergeCells count="6">
    <mergeCell ref="A1:I1"/>
    <mergeCell ref="H3:I3"/>
    <mergeCell ref="A54:C54"/>
    <mergeCell ref="A2:I2"/>
    <mergeCell ref="A24:C24"/>
    <mergeCell ref="H26:I26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4"/>
  <sheetViews>
    <sheetView workbookViewId="0" topLeftCell="A1">
      <selection activeCell="I3" sqref="I3"/>
    </sheetView>
  </sheetViews>
  <sheetFormatPr defaultColWidth="9.140625" defaultRowHeight="12.75"/>
  <cols>
    <col min="1" max="2" width="9.140625" style="42" customWidth="1"/>
    <col min="3" max="3" width="24.57421875" style="42" bestFit="1" customWidth="1"/>
    <col min="4" max="16384" width="9.140625" style="42" customWidth="1"/>
  </cols>
  <sheetData>
    <row r="1" spans="1:9" s="153" customFormat="1" ht="15">
      <c r="A1" s="156" t="s">
        <v>372</v>
      </c>
      <c r="B1" s="156" t="s">
        <v>458</v>
      </c>
      <c r="C1" s="156" t="s">
        <v>44</v>
      </c>
      <c r="D1" s="156" t="s">
        <v>459</v>
      </c>
      <c r="E1" s="156" t="s">
        <v>460</v>
      </c>
      <c r="F1" s="156" t="s">
        <v>461</v>
      </c>
      <c r="G1" s="156" t="s">
        <v>80</v>
      </c>
      <c r="H1" s="156" t="s">
        <v>462</v>
      </c>
      <c r="I1" s="156" t="s">
        <v>463</v>
      </c>
    </row>
    <row r="2" spans="1:9" s="160" customFormat="1" ht="15">
      <c r="A2" s="160">
        <v>1</v>
      </c>
      <c r="B2" s="160">
        <v>387</v>
      </c>
      <c r="C2" s="160" t="s">
        <v>609</v>
      </c>
      <c r="D2" s="160" t="s">
        <v>465</v>
      </c>
      <c r="E2" s="161">
        <v>1991</v>
      </c>
      <c r="F2" s="160" t="s">
        <v>468</v>
      </c>
      <c r="G2" s="162">
        <v>0.01105324074074074</v>
      </c>
      <c r="H2" s="163">
        <v>18.848167539267017</v>
      </c>
      <c r="I2" s="162">
        <v>0.002210648148148148</v>
      </c>
    </row>
    <row r="3" spans="1:9" s="160" customFormat="1" ht="15">
      <c r="A3" s="160">
        <v>2</v>
      </c>
      <c r="B3" s="160">
        <v>341</v>
      </c>
      <c r="C3" s="160" t="s">
        <v>610</v>
      </c>
      <c r="D3" s="160" t="s">
        <v>465</v>
      </c>
      <c r="E3" s="161">
        <v>1994</v>
      </c>
      <c r="F3" s="160" t="s">
        <v>468</v>
      </c>
      <c r="G3" s="162">
        <v>0.011481481481481483</v>
      </c>
      <c r="H3" s="163">
        <v>18.14516129032258</v>
      </c>
      <c r="I3" s="162">
        <v>0.0022962962962962967</v>
      </c>
    </row>
    <row r="4" spans="1:9" s="160" customFormat="1" ht="15">
      <c r="A4" s="160">
        <v>3</v>
      </c>
      <c r="B4" s="160">
        <v>367</v>
      </c>
      <c r="C4" s="160" t="s">
        <v>501</v>
      </c>
      <c r="D4" s="160" t="s">
        <v>465</v>
      </c>
      <c r="E4" s="161">
        <v>1969</v>
      </c>
      <c r="F4" s="160" t="s">
        <v>468</v>
      </c>
      <c r="G4" s="162">
        <v>0.011608796296296296</v>
      </c>
      <c r="H4" s="163">
        <v>17.94616151545364</v>
      </c>
      <c r="I4" s="162">
        <v>0.002321759259259259</v>
      </c>
    </row>
    <row r="5" spans="1:9" ht="12.75">
      <c r="A5" s="42">
        <v>4</v>
      </c>
      <c r="B5" s="42">
        <v>316</v>
      </c>
      <c r="C5" s="42" t="s">
        <v>611</v>
      </c>
      <c r="D5" s="42" t="s">
        <v>465</v>
      </c>
      <c r="E5" s="157">
        <v>1993</v>
      </c>
      <c r="F5" s="42" t="s">
        <v>612</v>
      </c>
      <c r="G5" s="158">
        <v>0.011886574074074075</v>
      </c>
      <c r="H5" s="159">
        <v>17.526777020447906</v>
      </c>
      <c r="I5" s="158">
        <v>0.002377314814814815</v>
      </c>
    </row>
    <row r="6" spans="1:9" s="160" customFormat="1" ht="15">
      <c r="A6" s="160">
        <v>5</v>
      </c>
      <c r="B6" s="160">
        <v>368</v>
      </c>
      <c r="C6" s="160" t="s">
        <v>613</v>
      </c>
      <c r="D6" s="160" t="s">
        <v>465</v>
      </c>
      <c r="E6" s="161">
        <v>1995</v>
      </c>
      <c r="F6" s="160" t="s">
        <v>468</v>
      </c>
      <c r="G6" s="162">
        <v>0.012152777777777778</v>
      </c>
      <c r="H6" s="163">
        <v>17.142857142857142</v>
      </c>
      <c r="I6" s="162">
        <v>0.0024305555555555556</v>
      </c>
    </row>
    <row r="7" spans="1:9" ht="12.75">
      <c r="A7" s="42">
        <v>6</v>
      </c>
      <c r="B7" s="42">
        <v>431</v>
      </c>
      <c r="C7" s="42" t="s">
        <v>614</v>
      </c>
      <c r="D7" s="42" t="s">
        <v>465</v>
      </c>
      <c r="E7" s="157">
        <v>1996</v>
      </c>
      <c r="F7" s="42" t="s">
        <v>476</v>
      </c>
      <c r="G7" s="158">
        <v>0.012395833333333335</v>
      </c>
      <c r="H7" s="159">
        <v>16.806722689075627</v>
      </c>
      <c r="I7" s="158">
        <v>0.002479166666666667</v>
      </c>
    </row>
    <row r="8" spans="1:9" s="160" customFormat="1" ht="15">
      <c r="A8" s="160">
        <v>7</v>
      </c>
      <c r="B8" s="160">
        <v>309</v>
      </c>
      <c r="C8" s="160" t="s">
        <v>615</v>
      </c>
      <c r="D8" s="160" t="s">
        <v>465</v>
      </c>
      <c r="E8" s="161">
        <v>1968</v>
      </c>
      <c r="F8" s="160" t="s">
        <v>468</v>
      </c>
      <c r="G8" s="162">
        <v>0.012418981481481482</v>
      </c>
      <c r="H8" s="163">
        <v>16.775396085740912</v>
      </c>
      <c r="I8" s="162">
        <v>0.0024837962962962964</v>
      </c>
    </row>
    <row r="9" spans="1:9" ht="12.75">
      <c r="A9" s="42">
        <v>8</v>
      </c>
      <c r="B9" s="42">
        <v>430</v>
      </c>
      <c r="C9" s="42" t="s">
        <v>616</v>
      </c>
      <c r="D9" s="42" t="s">
        <v>465</v>
      </c>
      <c r="E9" s="157">
        <v>1989</v>
      </c>
      <c r="F9" s="42" t="s">
        <v>492</v>
      </c>
      <c r="G9" s="158">
        <v>0.012418981481481482</v>
      </c>
      <c r="H9" s="159">
        <v>16.775396085740912</v>
      </c>
      <c r="I9" s="158">
        <v>0.0024837962962962964</v>
      </c>
    </row>
    <row r="10" spans="1:9" s="160" customFormat="1" ht="15">
      <c r="A10" s="160">
        <v>9</v>
      </c>
      <c r="B10" s="160">
        <v>413</v>
      </c>
      <c r="C10" s="160" t="s">
        <v>617</v>
      </c>
      <c r="D10" s="160" t="s">
        <v>465</v>
      </c>
      <c r="E10" s="161">
        <v>1961</v>
      </c>
      <c r="F10" s="160" t="s">
        <v>468</v>
      </c>
      <c r="G10" s="162">
        <v>0.012499999999999999</v>
      </c>
      <c r="H10" s="163">
        <v>16.666666666666668</v>
      </c>
      <c r="I10" s="162">
        <v>0.0024999999999999996</v>
      </c>
    </row>
    <row r="11" spans="1:9" s="160" customFormat="1" ht="15">
      <c r="A11" s="160">
        <v>10</v>
      </c>
      <c r="B11" s="160">
        <v>308</v>
      </c>
      <c r="C11" s="160" t="s">
        <v>618</v>
      </c>
      <c r="D11" s="160" t="s">
        <v>465</v>
      </c>
      <c r="E11" s="161">
        <v>1964</v>
      </c>
      <c r="F11" s="160" t="s">
        <v>468</v>
      </c>
      <c r="G11" s="162">
        <v>0.012638888888888889</v>
      </c>
      <c r="H11" s="163">
        <v>16.483516483516485</v>
      </c>
      <c r="I11" s="162">
        <v>0.0025277777777777777</v>
      </c>
    </row>
    <row r="12" spans="1:9" ht="12.75">
      <c r="A12" s="42">
        <v>11</v>
      </c>
      <c r="B12" s="42">
        <v>397</v>
      </c>
      <c r="C12" s="42" t="s">
        <v>619</v>
      </c>
      <c r="D12" s="42" t="s">
        <v>465</v>
      </c>
      <c r="E12" s="157">
        <v>1972</v>
      </c>
      <c r="F12" s="42" t="s">
        <v>508</v>
      </c>
      <c r="G12" s="158">
        <v>0.013229166666666667</v>
      </c>
      <c r="H12" s="159">
        <v>15.748031496062993</v>
      </c>
      <c r="I12" s="158">
        <v>0.0026458333333333334</v>
      </c>
    </row>
    <row r="13" spans="1:9" ht="12.75">
      <c r="A13" s="42">
        <v>12</v>
      </c>
      <c r="B13" s="42">
        <v>428</v>
      </c>
      <c r="C13" s="42" t="s">
        <v>620</v>
      </c>
      <c r="D13" s="42" t="s">
        <v>465</v>
      </c>
      <c r="E13" s="157">
        <v>1964</v>
      </c>
      <c r="F13" s="42" t="s">
        <v>621</v>
      </c>
      <c r="G13" s="158">
        <v>0.01324074074074074</v>
      </c>
      <c r="H13" s="159">
        <v>15.734265734265735</v>
      </c>
      <c r="I13" s="158">
        <v>0.002648148148148148</v>
      </c>
    </row>
    <row r="14" spans="1:9" ht="12.75">
      <c r="A14" s="42">
        <v>13</v>
      </c>
      <c r="B14" s="42">
        <v>355</v>
      </c>
      <c r="C14" s="42" t="s">
        <v>622</v>
      </c>
      <c r="D14" s="42" t="s">
        <v>465</v>
      </c>
      <c r="E14" s="157">
        <v>1970</v>
      </c>
      <c r="F14" s="42" t="s">
        <v>470</v>
      </c>
      <c r="G14" s="158">
        <v>0.013379629629629628</v>
      </c>
      <c r="H14" s="159">
        <v>15.570934256055365</v>
      </c>
      <c r="I14" s="158">
        <v>0.0026759259259259258</v>
      </c>
    </row>
    <row r="15" spans="1:9" ht="12.75">
      <c r="A15" s="42">
        <v>14</v>
      </c>
      <c r="B15" s="42">
        <v>340</v>
      </c>
      <c r="C15" s="42" t="s">
        <v>623</v>
      </c>
      <c r="D15" s="42" t="s">
        <v>494</v>
      </c>
      <c r="E15" s="157">
        <v>1965</v>
      </c>
      <c r="F15" s="42" t="s">
        <v>470</v>
      </c>
      <c r="G15" s="158">
        <v>0.0134375</v>
      </c>
      <c r="H15" s="159">
        <v>15.503875968992247</v>
      </c>
      <c r="I15" s="158">
        <v>0.0026875</v>
      </c>
    </row>
    <row r="16" spans="1:9" ht="12.75">
      <c r="A16" s="42">
        <v>15</v>
      </c>
      <c r="B16" s="42">
        <v>453</v>
      </c>
      <c r="C16" s="42" t="s">
        <v>624</v>
      </c>
      <c r="D16" s="42" t="s">
        <v>465</v>
      </c>
      <c r="E16" s="157">
        <v>1969</v>
      </c>
      <c r="F16" s="42" t="s">
        <v>476</v>
      </c>
      <c r="G16" s="158">
        <v>0.013692129629629629</v>
      </c>
      <c r="H16" s="159">
        <v>15.215553677092139</v>
      </c>
      <c r="I16" s="158">
        <v>0.002738425925925926</v>
      </c>
    </row>
    <row r="17" spans="1:9" s="160" customFormat="1" ht="15">
      <c r="A17" s="160">
        <v>16</v>
      </c>
      <c r="B17" s="160">
        <v>371</v>
      </c>
      <c r="C17" s="160" t="s">
        <v>625</v>
      </c>
      <c r="D17" s="160" t="s">
        <v>465</v>
      </c>
      <c r="E17" s="161">
        <v>1966</v>
      </c>
      <c r="F17" s="160" t="s">
        <v>468</v>
      </c>
      <c r="G17" s="162">
        <v>0.013807870370370371</v>
      </c>
      <c r="H17" s="163">
        <v>15.088013411567475</v>
      </c>
      <c r="I17" s="162">
        <v>0.0027615740740740743</v>
      </c>
    </row>
    <row r="18" spans="1:9" ht="12.75">
      <c r="A18" s="42">
        <v>17</v>
      </c>
      <c r="B18" s="42">
        <v>332</v>
      </c>
      <c r="C18" s="42" t="s">
        <v>626</v>
      </c>
      <c r="D18" s="42" t="s">
        <v>465</v>
      </c>
      <c r="E18" s="157">
        <v>1962</v>
      </c>
      <c r="F18" s="42" t="s">
        <v>627</v>
      </c>
      <c r="G18" s="158">
        <v>0.013819444444444445</v>
      </c>
      <c r="H18" s="159">
        <v>15.075376884422111</v>
      </c>
      <c r="I18" s="158">
        <v>0.002763888888888889</v>
      </c>
    </row>
    <row r="19" spans="1:9" ht="12.75">
      <c r="A19" s="42">
        <v>18</v>
      </c>
      <c r="B19" s="42">
        <v>339</v>
      </c>
      <c r="C19" s="42" t="s">
        <v>628</v>
      </c>
      <c r="D19" s="42" t="s">
        <v>465</v>
      </c>
      <c r="E19" s="157">
        <v>1998</v>
      </c>
      <c r="F19" s="42" t="s">
        <v>524</v>
      </c>
      <c r="G19" s="158">
        <v>0.013912037037037037</v>
      </c>
      <c r="H19" s="159">
        <v>14.975041597337771</v>
      </c>
      <c r="I19" s="158">
        <v>0.0027824074074074075</v>
      </c>
    </row>
    <row r="20" spans="1:9" ht="12.75">
      <c r="A20" s="42">
        <v>19</v>
      </c>
      <c r="B20" s="42">
        <v>433</v>
      </c>
      <c r="C20" s="42" t="s">
        <v>629</v>
      </c>
      <c r="D20" s="42" t="s">
        <v>465</v>
      </c>
      <c r="E20" s="157">
        <v>1994</v>
      </c>
      <c r="F20" s="42" t="s">
        <v>630</v>
      </c>
      <c r="G20" s="158">
        <v>0.014016203703703704</v>
      </c>
      <c r="H20" s="159">
        <v>14.86374896779521</v>
      </c>
      <c r="I20" s="158">
        <v>0.0028032407407407407</v>
      </c>
    </row>
    <row r="21" spans="1:9" ht="12.75">
      <c r="A21" s="42">
        <v>20</v>
      </c>
      <c r="B21" s="42">
        <v>400</v>
      </c>
      <c r="C21" s="42" t="s">
        <v>631</v>
      </c>
      <c r="D21" s="42" t="s">
        <v>465</v>
      </c>
      <c r="E21" s="157">
        <v>1984</v>
      </c>
      <c r="F21" s="42" t="s">
        <v>632</v>
      </c>
      <c r="G21" s="158">
        <v>0.014039351851851851</v>
      </c>
      <c r="H21" s="159">
        <v>14.83924154987634</v>
      </c>
      <c r="I21" s="158">
        <v>0.0028078703703703703</v>
      </c>
    </row>
    <row r="22" spans="1:9" s="160" customFormat="1" ht="15">
      <c r="A22" s="160">
        <v>21</v>
      </c>
      <c r="B22" s="160">
        <v>302</v>
      </c>
      <c r="C22" s="160" t="s">
        <v>633</v>
      </c>
      <c r="D22" s="160" t="s">
        <v>494</v>
      </c>
      <c r="E22" s="161">
        <v>1971</v>
      </c>
      <c r="F22" s="160" t="s">
        <v>468</v>
      </c>
      <c r="G22" s="162">
        <v>0.014108796296296295</v>
      </c>
      <c r="H22" s="163">
        <v>14.766201804758</v>
      </c>
      <c r="I22" s="162">
        <v>0.002821759259259259</v>
      </c>
    </row>
    <row r="23" spans="1:9" ht="12.75">
      <c r="A23" s="42">
        <v>22</v>
      </c>
      <c r="B23" s="42">
        <v>418</v>
      </c>
      <c r="C23" s="42" t="s">
        <v>634</v>
      </c>
      <c r="D23" s="42" t="s">
        <v>465</v>
      </c>
      <c r="E23" s="157">
        <v>1994</v>
      </c>
      <c r="F23" s="42" t="s">
        <v>515</v>
      </c>
      <c r="G23" s="158">
        <v>0.014270833333333335</v>
      </c>
      <c r="H23" s="159">
        <v>14.598540145985401</v>
      </c>
      <c r="I23" s="158">
        <v>0.002854166666666667</v>
      </c>
    </row>
    <row r="24" spans="1:9" ht="12.75">
      <c r="A24" s="42">
        <v>23</v>
      </c>
      <c r="B24" s="42">
        <v>403</v>
      </c>
      <c r="C24" s="42" t="s">
        <v>635</v>
      </c>
      <c r="D24" s="42" t="s">
        <v>465</v>
      </c>
      <c r="E24" s="157">
        <v>1983</v>
      </c>
      <c r="F24" s="42" t="s">
        <v>636</v>
      </c>
      <c r="G24" s="158">
        <v>0.014398148148148148</v>
      </c>
      <c r="H24" s="159">
        <v>14.46945337620579</v>
      </c>
      <c r="I24" s="158">
        <v>0.0028796296296296296</v>
      </c>
    </row>
    <row r="25" spans="1:9" s="160" customFormat="1" ht="15">
      <c r="A25" s="160">
        <v>24</v>
      </c>
      <c r="B25" s="160">
        <v>338</v>
      </c>
      <c r="C25" s="160" t="s">
        <v>637</v>
      </c>
      <c r="D25" s="160" t="s">
        <v>465</v>
      </c>
      <c r="E25" s="161">
        <v>1959</v>
      </c>
      <c r="F25" s="160" t="s">
        <v>468</v>
      </c>
      <c r="G25" s="162">
        <v>0.014467592592592593</v>
      </c>
      <c r="H25" s="163">
        <v>14.4</v>
      </c>
      <c r="I25" s="162">
        <v>0.0028935185185185184</v>
      </c>
    </row>
    <row r="26" spans="1:9" ht="12.75">
      <c r="A26" s="42">
        <v>25</v>
      </c>
      <c r="B26" s="42">
        <v>360</v>
      </c>
      <c r="C26" s="42" t="s">
        <v>638</v>
      </c>
      <c r="D26" s="42" t="s">
        <v>465</v>
      </c>
      <c r="E26" s="157">
        <v>1962</v>
      </c>
      <c r="F26" s="42" t="s">
        <v>612</v>
      </c>
      <c r="G26" s="158">
        <v>0.014571759259259258</v>
      </c>
      <c r="H26" s="159">
        <v>14.297061159650518</v>
      </c>
      <c r="I26" s="158">
        <v>0.0029143518518518516</v>
      </c>
    </row>
    <row r="27" spans="1:9" s="160" customFormat="1" ht="15">
      <c r="A27" s="160">
        <v>26</v>
      </c>
      <c r="B27" s="160">
        <v>366</v>
      </c>
      <c r="C27" s="160" t="s">
        <v>639</v>
      </c>
      <c r="D27" s="160" t="s">
        <v>465</v>
      </c>
      <c r="E27" s="161">
        <v>1976</v>
      </c>
      <c r="F27" s="160" t="s">
        <v>468</v>
      </c>
      <c r="G27" s="162">
        <v>0.014594907407407405</v>
      </c>
      <c r="H27" s="163">
        <v>14.274385408406028</v>
      </c>
      <c r="I27" s="162">
        <v>0.002918981481481481</v>
      </c>
    </row>
    <row r="28" spans="1:9" ht="12.75">
      <c r="A28" s="42">
        <v>27</v>
      </c>
      <c r="B28" s="42">
        <v>460</v>
      </c>
      <c r="C28" s="42" t="s">
        <v>640</v>
      </c>
      <c r="D28" s="42" t="s">
        <v>465</v>
      </c>
      <c r="E28" s="157">
        <v>1987</v>
      </c>
      <c r="F28" s="42" t="s">
        <v>540</v>
      </c>
      <c r="G28" s="158">
        <v>0.014618055555555556</v>
      </c>
      <c r="H28" s="159">
        <v>14.251781472684085</v>
      </c>
      <c r="I28" s="158">
        <v>0.002923611111111111</v>
      </c>
    </row>
    <row r="29" spans="1:9" ht="12.75">
      <c r="A29" s="42">
        <v>28</v>
      </c>
      <c r="B29" s="42">
        <v>361</v>
      </c>
      <c r="C29" s="42" t="s">
        <v>641</v>
      </c>
      <c r="D29" s="42" t="s">
        <v>494</v>
      </c>
      <c r="E29" s="157">
        <v>1964</v>
      </c>
      <c r="F29" s="42" t="s">
        <v>612</v>
      </c>
      <c r="G29" s="158">
        <v>0.0146875</v>
      </c>
      <c r="H29" s="159">
        <v>14.184397163120567</v>
      </c>
      <c r="I29" s="158">
        <v>0.0029375</v>
      </c>
    </row>
    <row r="30" spans="1:9" ht="12.75">
      <c r="A30" s="42">
        <v>29</v>
      </c>
      <c r="B30" s="42">
        <v>362</v>
      </c>
      <c r="C30" s="42" t="s">
        <v>642</v>
      </c>
      <c r="D30" s="42" t="s">
        <v>465</v>
      </c>
      <c r="E30" s="157">
        <v>1960</v>
      </c>
      <c r="F30" s="42" t="s">
        <v>547</v>
      </c>
      <c r="G30" s="158">
        <v>0.0146875</v>
      </c>
      <c r="H30" s="159">
        <v>14.184397163120567</v>
      </c>
      <c r="I30" s="158">
        <v>0.0029375</v>
      </c>
    </row>
    <row r="31" spans="1:9" s="160" customFormat="1" ht="15">
      <c r="A31" s="160">
        <v>30</v>
      </c>
      <c r="B31" s="160">
        <v>414</v>
      </c>
      <c r="C31" s="160" t="s">
        <v>643</v>
      </c>
      <c r="D31" s="160" t="s">
        <v>465</v>
      </c>
      <c r="E31" s="161">
        <v>1975</v>
      </c>
      <c r="F31" s="160" t="s">
        <v>468</v>
      </c>
      <c r="G31" s="162">
        <v>0.014722222222222222</v>
      </c>
      <c r="H31" s="163">
        <v>14.150943396226417</v>
      </c>
      <c r="I31" s="162">
        <v>0.0029444444444444444</v>
      </c>
    </row>
    <row r="32" spans="1:9" ht="12.75">
      <c r="A32" s="42">
        <v>31</v>
      </c>
      <c r="B32" s="42">
        <v>395</v>
      </c>
      <c r="C32" s="42" t="s">
        <v>644</v>
      </c>
      <c r="D32" s="42" t="s">
        <v>465</v>
      </c>
      <c r="E32" s="157">
        <v>1996</v>
      </c>
      <c r="F32" s="42" t="s">
        <v>470</v>
      </c>
      <c r="G32" s="158">
        <v>0.01476851851851852</v>
      </c>
      <c r="H32" s="159">
        <v>14.106583072100314</v>
      </c>
      <c r="I32" s="158">
        <v>0.002953703703703704</v>
      </c>
    </row>
    <row r="33" spans="1:9" ht="12.75">
      <c r="A33" s="42">
        <v>32</v>
      </c>
      <c r="B33" s="42">
        <v>394</v>
      </c>
      <c r="C33" s="42" t="s">
        <v>645</v>
      </c>
      <c r="D33" s="42" t="s">
        <v>465</v>
      </c>
      <c r="E33" s="157">
        <v>1990</v>
      </c>
      <c r="F33" s="42" t="s">
        <v>476</v>
      </c>
      <c r="G33" s="158">
        <v>0.01480324074074074</v>
      </c>
      <c r="H33" s="159">
        <v>14.073494917904613</v>
      </c>
      <c r="I33" s="158">
        <v>0.002960648148148148</v>
      </c>
    </row>
    <row r="34" spans="1:9" ht="12.75">
      <c r="A34" s="42">
        <v>33</v>
      </c>
      <c r="B34" s="42">
        <v>393</v>
      </c>
      <c r="C34" s="42" t="s">
        <v>646</v>
      </c>
      <c r="D34" s="42" t="s">
        <v>465</v>
      </c>
      <c r="E34" s="157">
        <v>2001</v>
      </c>
      <c r="F34" s="42" t="s">
        <v>647</v>
      </c>
      <c r="G34" s="158">
        <v>0.014953703703703705</v>
      </c>
      <c r="H34" s="159">
        <v>13.93188854489164</v>
      </c>
      <c r="I34" s="158">
        <v>0.002990740740740741</v>
      </c>
    </row>
    <row r="35" spans="1:9" ht="12.75">
      <c r="A35" s="42">
        <v>34</v>
      </c>
      <c r="B35" s="42">
        <v>407</v>
      </c>
      <c r="C35" s="42" t="s">
        <v>648</v>
      </c>
      <c r="D35" s="42" t="s">
        <v>465</v>
      </c>
      <c r="E35" s="157">
        <v>1978</v>
      </c>
      <c r="F35" s="42" t="s">
        <v>508</v>
      </c>
      <c r="G35" s="158">
        <v>0.014988425925925926</v>
      </c>
      <c r="H35" s="159">
        <v>13.899613899613898</v>
      </c>
      <c r="I35" s="158">
        <v>0.0029976851851851853</v>
      </c>
    </row>
    <row r="36" spans="1:9" ht="12.75">
      <c r="A36" s="42">
        <v>35</v>
      </c>
      <c r="B36" s="42">
        <v>438</v>
      </c>
      <c r="C36" s="42" t="s">
        <v>649</v>
      </c>
      <c r="D36" s="42" t="s">
        <v>465</v>
      </c>
      <c r="E36" s="157">
        <v>1958</v>
      </c>
      <c r="F36" s="42" t="s">
        <v>650</v>
      </c>
      <c r="G36" s="158">
        <v>0.014988425925925926</v>
      </c>
      <c r="H36" s="159">
        <v>13.899613899613898</v>
      </c>
      <c r="I36" s="158">
        <v>0.0029976851851851853</v>
      </c>
    </row>
    <row r="37" spans="1:9" s="160" customFormat="1" ht="15">
      <c r="A37" s="160">
        <v>36</v>
      </c>
      <c r="B37" s="160">
        <v>310</v>
      </c>
      <c r="C37" s="160" t="s">
        <v>651</v>
      </c>
      <c r="D37" s="160" t="s">
        <v>465</v>
      </c>
      <c r="E37" s="161">
        <v>1966</v>
      </c>
      <c r="F37" s="160" t="s">
        <v>468</v>
      </c>
      <c r="G37" s="162">
        <v>0.015324074074074073</v>
      </c>
      <c r="H37" s="163">
        <v>13.595166163141995</v>
      </c>
      <c r="I37" s="162">
        <v>0.0030648148148148145</v>
      </c>
    </row>
    <row r="38" spans="1:9" ht="12.75">
      <c r="A38" s="42">
        <v>37</v>
      </c>
      <c r="B38" s="42">
        <v>420</v>
      </c>
      <c r="C38" s="42" t="s">
        <v>652</v>
      </c>
      <c r="D38" s="42" t="s">
        <v>465</v>
      </c>
      <c r="E38" s="157">
        <v>1994</v>
      </c>
      <c r="F38" s="42" t="s">
        <v>508</v>
      </c>
      <c r="G38" s="158">
        <v>0.015335648148148147</v>
      </c>
      <c r="H38" s="159">
        <v>13.584905660377359</v>
      </c>
      <c r="I38" s="158">
        <v>0.0030671296296296293</v>
      </c>
    </row>
    <row r="39" spans="1:9" s="160" customFormat="1" ht="15">
      <c r="A39" s="160">
        <v>38</v>
      </c>
      <c r="B39" s="160">
        <v>370</v>
      </c>
      <c r="C39" s="160" t="s">
        <v>653</v>
      </c>
      <c r="D39" s="160" t="s">
        <v>494</v>
      </c>
      <c r="E39" s="161">
        <v>1998</v>
      </c>
      <c r="F39" s="160" t="s">
        <v>468</v>
      </c>
      <c r="G39" s="162">
        <v>0.015347222222222222</v>
      </c>
      <c r="H39" s="163">
        <v>13.574660633484163</v>
      </c>
      <c r="I39" s="162">
        <v>0.0030694444444444445</v>
      </c>
    </row>
    <row r="40" spans="1:9" s="160" customFormat="1" ht="15">
      <c r="A40" s="160">
        <v>39</v>
      </c>
      <c r="B40" s="160">
        <v>336</v>
      </c>
      <c r="C40" s="160" t="s">
        <v>654</v>
      </c>
      <c r="D40" s="160" t="s">
        <v>465</v>
      </c>
      <c r="E40" s="161">
        <v>1971</v>
      </c>
      <c r="F40" s="160" t="s">
        <v>468</v>
      </c>
      <c r="G40" s="162">
        <v>0.01539351851851852</v>
      </c>
      <c r="H40" s="163">
        <v>13.533834586466163</v>
      </c>
      <c r="I40" s="162">
        <v>0.003078703703703704</v>
      </c>
    </row>
    <row r="41" spans="1:9" s="160" customFormat="1" ht="15">
      <c r="A41" s="160">
        <v>40</v>
      </c>
      <c r="B41" s="160">
        <v>354</v>
      </c>
      <c r="C41" s="160" t="s">
        <v>655</v>
      </c>
      <c r="D41" s="160" t="s">
        <v>494</v>
      </c>
      <c r="E41" s="161">
        <v>1981</v>
      </c>
      <c r="F41" s="160" t="s">
        <v>468</v>
      </c>
      <c r="G41" s="162">
        <v>0.015405092592592593</v>
      </c>
      <c r="H41" s="163">
        <v>13.5236664162284</v>
      </c>
      <c r="I41" s="162">
        <v>0.0030810185185185185</v>
      </c>
    </row>
    <row r="42" spans="1:9" ht="12.75">
      <c r="A42" s="42">
        <v>41</v>
      </c>
      <c r="B42" s="42">
        <v>358</v>
      </c>
      <c r="C42" s="42" t="s">
        <v>656</v>
      </c>
      <c r="D42" s="42" t="s">
        <v>465</v>
      </c>
      <c r="E42" s="157">
        <v>1973</v>
      </c>
      <c r="F42" s="42" t="s">
        <v>657</v>
      </c>
      <c r="G42" s="158">
        <v>0.015405092592592593</v>
      </c>
      <c r="H42" s="159">
        <v>13.5236664162284</v>
      </c>
      <c r="I42" s="158">
        <v>0.0030810185185185185</v>
      </c>
    </row>
    <row r="43" spans="1:9" ht="12.75">
      <c r="A43" s="42">
        <v>42</v>
      </c>
      <c r="B43" s="42">
        <v>434</v>
      </c>
      <c r="C43" s="42" t="s">
        <v>658</v>
      </c>
      <c r="D43" s="42" t="s">
        <v>465</v>
      </c>
      <c r="E43" s="157">
        <v>1959</v>
      </c>
      <c r="F43" s="42" t="s">
        <v>630</v>
      </c>
      <c r="G43" s="158">
        <v>0.01542824074074074</v>
      </c>
      <c r="H43" s="159">
        <v>13.50337584396099</v>
      </c>
      <c r="I43" s="158">
        <v>0.003085648148148148</v>
      </c>
    </row>
    <row r="44" spans="1:9" ht="12.75">
      <c r="A44" s="42">
        <v>43</v>
      </c>
      <c r="B44" s="42">
        <v>348</v>
      </c>
      <c r="C44" s="42" t="s">
        <v>659</v>
      </c>
      <c r="D44" s="42" t="s">
        <v>465</v>
      </c>
      <c r="E44" s="157">
        <v>1949</v>
      </c>
      <c r="F44" s="42" t="s">
        <v>515</v>
      </c>
      <c r="G44" s="158">
        <v>0.015474537037037038</v>
      </c>
      <c r="H44" s="159">
        <v>13.462976813762154</v>
      </c>
      <c r="I44" s="158">
        <v>0.0030949074074074078</v>
      </c>
    </row>
    <row r="45" spans="1:9" ht="12.75">
      <c r="A45" s="42">
        <v>44</v>
      </c>
      <c r="B45" s="42">
        <v>349</v>
      </c>
      <c r="C45" s="42" t="s">
        <v>660</v>
      </c>
      <c r="D45" s="42" t="s">
        <v>465</v>
      </c>
      <c r="E45" s="157">
        <v>2001</v>
      </c>
      <c r="F45" s="42" t="s">
        <v>470</v>
      </c>
      <c r="G45" s="158">
        <v>0.015613425925925926</v>
      </c>
      <c r="H45" s="159">
        <v>13.343217197924389</v>
      </c>
      <c r="I45" s="158">
        <v>0.0031226851851851854</v>
      </c>
    </row>
    <row r="46" spans="1:9" ht="12.75">
      <c r="A46" s="42">
        <v>45</v>
      </c>
      <c r="B46" s="42">
        <v>327</v>
      </c>
      <c r="C46" s="42" t="s">
        <v>661</v>
      </c>
      <c r="D46" s="42" t="s">
        <v>494</v>
      </c>
      <c r="E46" s="157">
        <v>1981</v>
      </c>
      <c r="F46" s="42" t="s">
        <v>466</v>
      </c>
      <c r="G46" s="158">
        <v>0.01564814814814815</v>
      </c>
      <c r="H46" s="159">
        <v>13.313609467455619</v>
      </c>
      <c r="I46" s="158">
        <v>0.00312962962962963</v>
      </c>
    </row>
    <row r="47" spans="1:9" ht="12.75">
      <c r="A47" s="42">
        <v>46</v>
      </c>
      <c r="B47" s="42">
        <v>389</v>
      </c>
      <c r="C47" s="42" t="s">
        <v>662</v>
      </c>
      <c r="D47" s="42" t="s">
        <v>465</v>
      </c>
      <c r="E47" s="157">
        <v>1964</v>
      </c>
      <c r="F47" s="42" t="s">
        <v>470</v>
      </c>
      <c r="G47" s="158">
        <v>0.015659722222222224</v>
      </c>
      <c r="H47" s="159">
        <v>13.303769401330376</v>
      </c>
      <c r="I47" s="158">
        <v>0.003131944444444445</v>
      </c>
    </row>
    <row r="48" spans="1:9" ht="12.75">
      <c r="A48" s="42">
        <v>47</v>
      </c>
      <c r="B48" s="42">
        <v>388</v>
      </c>
      <c r="C48" s="42" t="s">
        <v>663</v>
      </c>
      <c r="D48" s="42" t="s">
        <v>465</v>
      </c>
      <c r="E48" s="157">
        <v>1998</v>
      </c>
      <c r="F48" s="42" t="s">
        <v>470</v>
      </c>
      <c r="G48" s="158">
        <v>0.01568287037037037</v>
      </c>
      <c r="H48" s="159">
        <v>13.284132841328413</v>
      </c>
      <c r="I48" s="158">
        <v>0.003136574074074074</v>
      </c>
    </row>
    <row r="49" spans="1:9" ht="12.75">
      <c r="A49" s="42">
        <v>48</v>
      </c>
      <c r="B49" s="42">
        <v>346</v>
      </c>
      <c r="C49" s="42" t="s">
        <v>664</v>
      </c>
      <c r="D49" s="42" t="s">
        <v>494</v>
      </c>
      <c r="E49" s="157">
        <v>1966</v>
      </c>
      <c r="F49" s="42" t="s">
        <v>665</v>
      </c>
      <c r="G49" s="158">
        <v>0.015729166666666666</v>
      </c>
      <c r="H49" s="159">
        <v>13.245033112582782</v>
      </c>
      <c r="I49" s="158">
        <v>0.003145833333333333</v>
      </c>
    </row>
    <row r="50" spans="1:9" ht="12.75">
      <c r="A50" s="42">
        <v>49</v>
      </c>
      <c r="B50" s="42">
        <v>356</v>
      </c>
      <c r="C50" s="42" t="s">
        <v>666</v>
      </c>
      <c r="D50" s="42" t="s">
        <v>465</v>
      </c>
      <c r="E50" s="157">
        <v>1999</v>
      </c>
      <c r="F50" s="42" t="s">
        <v>470</v>
      </c>
      <c r="G50" s="158">
        <v>0.015752314814814813</v>
      </c>
      <c r="H50" s="159">
        <v>13.225569434239532</v>
      </c>
      <c r="I50" s="158">
        <v>0.0031504629629629625</v>
      </c>
    </row>
    <row r="51" spans="1:9" ht="12.75">
      <c r="A51" s="42">
        <v>50</v>
      </c>
      <c r="B51" s="42">
        <v>410</v>
      </c>
      <c r="C51" s="42" t="s">
        <v>667</v>
      </c>
      <c r="D51" s="42" t="s">
        <v>494</v>
      </c>
      <c r="E51" s="157">
        <v>1997</v>
      </c>
      <c r="F51" s="42" t="s">
        <v>479</v>
      </c>
      <c r="G51" s="158">
        <v>0.015844907407407408</v>
      </c>
      <c r="H51" s="159">
        <v>13.148283418553689</v>
      </c>
      <c r="I51" s="158">
        <v>0.003168981481481482</v>
      </c>
    </row>
    <row r="52" spans="1:9" ht="12.75">
      <c r="A52" s="42">
        <v>51</v>
      </c>
      <c r="B52" s="42">
        <v>419</v>
      </c>
      <c r="C52" s="42" t="s">
        <v>668</v>
      </c>
      <c r="D52" s="42" t="s">
        <v>465</v>
      </c>
      <c r="E52" s="157">
        <v>1994</v>
      </c>
      <c r="F52" s="42" t="s">
        <v>470</v>
      </c>
      <c r="G52" s="158">
        <v>0.016006944444444445</v>
      </c>
      <c r="H52" s="159">
        <v>13.01518438177874</v>
      </c>
      <c r="I52" s="158">
        <v>0.003201388888888889</v>
      </c>
    </row>
    <row r="53" spans="1:9" ht="12.75">
      <c r="A53" s="42">
        <v>52</v>
      </c>
      <c r="B53" s="42">
        <v>333</v>
      </c>
      <c r="C53" s="42" t="s">
        <v>669</v>
      </c>
      <c r="D53" s="42" t="s">
        <v>465</v>
      </c>
      <c r="E53" s="157">
        <v>1989</v>
      </c>
      <c r="F53" s="42" t="s">
        <v>670</v>
      </c>
      <c r="G53" s="158">
        <v>0.01605324074074074</v>
      </c>
      <c r="H53" s="159">
        <v>12.977649603460707</v>
      </c>
      <c r="I53" s="158">
        <v>0.003210648148148148</v>
      </c>
    </row>
    <row r="54" spans="1:9" s="160" customFormat="1" ht="15">
      <c r="A54" s="160">
        <v>53</v>
      </c>
      <c r="B54" s="160">
        <v>417</v>
      </c>
      <c r="C54" s="160" t="s">
        <v>671</v>
      </c>
      <c r="D54" s="160" t="s">
        <v>465</v>
      </c>
      <c r="E54" s="161">
        <v>1963</v>
      </c>
      <c r="F54" s="160" t="s">
        <v>468</v>
      </c>
      <c r="G54" s="162">
        <v>0.016076388888888887</v>
      </c>
      <c r="H54" s="163">
        <v>12.958963282937367</v>
      </c>
      <c r="I54" s="162">
        <v>0.0032152777777777774</v>
      </c>
    </row>
    <row r="55" spans="1:9" ht="12.75">
      <c r="A55" s="42">
        <v>54</v>
      </c>
      <c r="B55" s="42">
        <v>449</v>
      </c>
      <c r="C55" s="42" t="s">
        <v>672</v>
      </c>
      <c r="D55" s="42" t="s">
        <v>465</v>
      </c>
      <c r="E55" s="157">
        <v>1990</v>
      </c>
      <c r="F55" s="42" t="s">
        <v>470</v>
      </c>
      <c r="G55" s="158">
        <v>0.01611111111111111</v>
      </c>
      <c r="H55" s="159">
        <v>12.931034482758621</v>
      </c>
      <c r="I55" s="158">
        <v>0.0032222222222222222</v>
      </c>
    </row>
    <row r="56" spans="1:9" s="160" customFormat="1" ht="15">
      <c r="A56" s="160">
        <v>55</v>
      </c>
      <c r="B56" s="160">
        <v>311</v>
      </c>
      <c r="C56" s="160" t="s">
        <v>673</v>
      </c>
      <c r="D56" s="160" t="s">
        <v>465</v>
      </c>
      <c r="E56" s="161">
        <v>1962</v>
      </c>
      <c r="F56" s="160" t="s">
        <v>468</v>
      </c>
      <c r="G56" s="162">
        <v>0.016122685185185184</v>
      </c>
      <c r="H56" s="163">
        <v>12.921751615218952</v>
      </c>
      <c r="I56" s="162">
        <v>0.003224537037037037</v>
      </c>
    </row>
    <row r="57" spans="1:9" ht="12.75">
      <c r="A57" s="42">
        <v>56</v>
      </c>
      <c r="B57" s="42">
        <v>426</v>
      </c>
      <c r="C57" s="42" t="s">
        <v>674</v>
      </c>
      <c r="D57" s="42" t="s">
        <v>465</v>
      </c>
      <c r="E57" s="157">
        <v>1992</v>
      </c>
      <c r="F57" s="42" t="s">
        <v>470</v>
      </c>
      <c r="G57" s="158">
        <v>0.01615740740740741</v>
      </c>
      <c r="H57" s="159">
        <v>12.89398280802292</v>
      </c>
      <c r="I57" s="158">
        <v>0.003231481481481482</v>
      </c>
    </row>
    <row r="58" spans="1:9" ht="12.75">
      <c r="A58" s="42">
        <v>57</v>
      </c>
      <c r="B58" s="42">
        <v>424</v>
      </c>
      <c r="C58" s="42" t="s">
        <v>675</v>
      </c>
      <c r="D58" s="42" t="s">
        <v>465</v>
      </c>
      <c r="E58" s="157">
        <v>1993</v>
      </c>
      <c r="F58" s="42" t="s">
        <v>470</v>
      </c>
      <c r="G58" s="158">
        <v>0.016168981481481482</v>
      </c>
      <c r="H58" s="159">
        <v>12.884753042233356</v>
      </c>
      <c r="I58" s="158">
        <v>0.0032337962962962962</v>
      </c>
    </row>
    <row r="59" spans="1:9" s="160" customFormat="1" ht="15">
      <c r="A59" s="160">
        <v>58</v>
      </c>
      <c r="B59" s="160">
        <v>429</v>
      </c>
      <c r="C59" s="160" t="s">
        <v>676</v>
      </c>
      <c r="D59" s="160" t="s">
        <v>465</v>
      </c>
      <c r="E59" s="161">
        <v>1972</v>
      </c>
      <c r="F59" s="160" t="s">
        <v>468</v>
      </c>
      <c r="G59" s="162">
        <v>0.016319444444444445</v>
      </c>
      <c r="H59" s="163">
        <v>12.765957446808509</v>
      </c>
      <c r="I59" s="162">
        <v>0.003263888888888889</v>
      </c>
    </row>
    <row r="60" spans="1:9" s="160" customFormat="1" ht="15">
      <c r="A60" s="160">
        <v>59</v>
      </c>
      <c r="B60" s="160">
        <v>402</v>
      </c>
      <c r="C60" s="160" t="s">
        <v>677</v>
      </c>
      <c r="D60" s="160" t="s">
        <v>465</v>
      </c>
      <c r="E60" s="161">
        <v>1970</v>
      </c>
      <c r="F60" s="160" t="s">
        <v>468</v>
      </c>
      <c r="G60" s="162">
        <v>0.01633101851851852</v>
      </c>
      <c r="H60" s="163">
        <v>12.756909992912826</v>
      </c>
      <c r="I60" s="162">
        <v>0.003266203703703704</v>
      </c>
    </row>
    <row r="61" spans="1:9" s="160" customFormat="1" ht="15">
      <c r="A61" s="160">
        <v>60</v>
      </c>
      <c r="B61" s="160">
        <v>328</v>
      </c>
      <c r="C61" s="160" t="s">
        <v>678</v>
      </c>
      <c r="D61" s="160" t="s">
        <v>465</v>
      </c>
      <c r="E61" s="161">
        <v>1962</v>
      </c>
      <c r="F61" s="160" t="s">
        <v>468</v>
      </c>
      <c r="G61" s="162">
        <v>0.016342592592592593</v>
      </c>
      <c r="H61" s="163">
        <v>12.747875354107649</v>
      </c>
      <c r="I61" s="162">
        <v>0.0032685185185185187</v>
      </c>
    </row>
    <row r="62" spans="1:9" ht="12.75">
      <c r="A62" s="42">
        <v>61</v>
      </c>
      <c r="B62" s="42">
        <v>331</v>
      </c>
      <c r="C62" s="42" t="s">
        <v>679</v>
      </c>
      <c r="D62" s="42" t="s">
        <v>465</v>
      </c>
      <c r="E62" s="157">
        <v>1983</v>
      </c>
      <c r="F62" s="42" t="s">
        <v>670</v>
      </c>
      <c r="G62" s="158">
        <v>0.016377314814814813</v>
      </c>
      <c r="H62" s="159">
        <v>12.720848056537102</v>
      </c>
      <c r="I62" s="158">
        <v>0.0032754629629629627</v>
      </c>
    </row>
    <row r="63" spans="1:9" ht="12.75">
      <c r="A63" s="42">
        <v>62</v>
      </c>
      <c r="B63" s="42">
        <v>444</v>
      </c>
      <c r="C63" s="42" t="s">
        <v>680</v>
      </c>
      <c r="D63" s="42" t="s">
        <v>465</v>
      </c>
      <c r="E63" s="157">
        <v>1979</v>
      </c>
      <c r="F63" s="42" t="s">
        <v>470</v>
      </c>
      <c r="G63" s="158">
        <v>0.016724537037037034</v>
      </c>
      <c r="H63" s="159">
        <v>12.456747404844293</v>
      </c>
      <c r="I63" s="158">
        <v>0.0033449074074074067</v>
      </c>
    </row>
    <row r="64" spans="1:9" ht="12.75">
      <c r="A64" s="42">
        <v>63</v>
      </c>
      <c r="B64" s="42">
        <v>447</v>
      </c>
      <c r="C64" s="42" t="s">
        <v>681</v>
      </c>
      <c r="D64" s="42" t="s">
        <v>465</v>
      </c>
      <c r="E64" s="157">
        <v>1993</v>
      </c>
      <c r="F64" s="42" t="s">
        <v>470</v>
      </c>
      <c r="G64" s="158">
        <v>0.01685185185185185</v>
      </c>
      <c r="H64" s="159">
        <v>12.362637362637363</v>
      </c>
      <c r="I64" s="158">
        <v>0.00337037037037037</v>
      </c>
    </row>
    <row r="65" spans="1:9" ht="12.75">
      <c r="A65" s="42">
        <v>64</v>
      </c>
      <c r="B65" s="42">
        <v>458</v>
      </c>
      <c r="C65" s="42" t="s">
        <v>682</v>
      </c>
      <c r="D65" s="42" t="s">
        <v>465</v>
      </c>
      <c r="E65" s="157">
        <v>1998</v>
      </c>
      <c r="F65" s="42" t="s">
        <v>515</v>
      </c>
      <c r="G65" s="158">
        <v>0.016875</v>
      </c>
      <c r="H65" s="159">
        <v>12.345679012345679</v>
      </c>
      <c r="I65" s="158">
        <v>0.0033750000000000004</v>
      </c>
    </row>
    <row r="66" spans="1:9" ht="12.75">
      <c r="A66" s="42">
        <v>65</v>
      </c>
      <c r="B66" s="42">
        <v>457</v>
      </c>
      <c r="C66" s="42" t="s">
        <v>683</v>
      </c>
      <c r="D66" s="42" t="s">
        <v>465</v>
      </c>
      <c r="E66" s="157">
        <v>2000</v>
      </c>
      <c r="F66" s="42" t="s">
        <v>515</v>
      </c>
      <c r="G66" s="158">
        <v>0.016909722222222225</v>
      </c>
      <c r="H66" s="159">
        <v>12.320328542094453</v>
      </c>
      <c r="I66" s="158">
        <v>0.0033819444444444452</v>
      </c>
    </row>
    <row r="67" spans="1:9" s="160" customFormat="1" ht="15">
      <c r="A67" s="160">
        <v>66</v>
      </c>
      <c r="B67" s="160">
        <v>337</v>
      </c>
      <c r="C67" s="160" t="s">
        <v>684</v>
      </c>
      <c r="D67" s="160" t="s">
        <v>494</v>
      </c>
      <c r="E67" s="161">
        <v>1998</v>
      </c>
      <c r="F67" s="160" t="s">
        <v>468</v>
      </c>
      <c r="G67" s="162">
        <v>0.016909722222222225</v>
      </c>
      <c r="H67" s="163">
        <v>12.320328542094453</v>
      </c>
      <c r="I67" s="162">
        <v>0.0033819444444444452</v>
      </c>
    </row>
    <row r="68" spans="1:9" s="160" customFormat="1" ht="15">
      <c r="A68" s="160">
        <v>67</v>
      </c>
      <c r="B68" s="160">
        <v>456</v>
      </c>
      <c r="C68" s="160" t="s">
        <v>685</v>
      </c>
      <c r="D68" s="160" t="s">
        <v>465</v>
      </c>
      <c r="E68" s="161">
        <v>1951</v>
      </c>
      <c r="F68" s="160" t="s">
        <v>468</v>
      </c>
      <c r="G68" s="162">
        <v>0.01693287037037037</v>
      </c>
      <c r="H68" s="163">
        <v>12.303485987696517</v>
      </c>
      <c r="I68" s="162">
        <v>0.003386574074074074</v>
      </c>
    </row>
    <row r="69" spans="1:9" ht="12.75">
      <c r="A69" s="42">
        <v>68</v>
      </c>
      <c r="B69" s="42">
        <v>320</v>
      </c>
      <c r="C69" s="42" t="s">
        <v>686</v>
      </c>
      <c r="D69" s="42" t="s">
        <v>465</v>
      </c>
      <c r="E69" s="157">
        <v>1988</v>
      </c>
      <c r="F69" s="42" t="s">
        <v>470</v>
      </c>
      <c r="G69" s="158">
        <v>0.017083333333333336</v>
      </c>
      <c r="H69" s="159">
        <v>12.19512195121951</v>
      </c>
      <c r="I69" s="158">
        <v>0.0034166666666666672</v>
      </c>
    </row>
    <row r="70" spans="1:9" ht="12.75">
      <c r="A70" s="42">
        <v>69</v>
      </c>
      <c r="B70" s="42">
        <v>365</v>
      </c>
      <c r="C70" s="42" t="s">
        <v>687</v>
      </c>
      <c r="D70" s="42" t="s">
        <v>465</v>
      </c>
      <c r="E70" s="157">
        <v>2003</v>
      </c>
      <c r="F70" s="42" t="s">
        <v>688</v>
      </c>
      <c r="G70" s="158">
        <v>0.017152777777777777</v>
      </c>
      <c r="H70" s="159">
        <v>12.145748987854253</v>
      </c>
      <c r="I70" s="158">
        <v>0.0034305555555555556</v>
      </c>
    </row>
    <row r="71" spans="1:9" ht="12.75">
      <c r="A71" s="42">
        <v>70</v>
      </c>
      <c r="B71" s="42">
        <v>359</v>
      </c>
      <c r="C71" s="42" t="s">
        <v>689</v>
      </c>
      <c r="D71" s="42" t="s">
        <v>465</v>
      </c>
      <c r="E71" s="157">
        <v>1999</v>
      </c>
      <c r="F71" s="42" t="s">
        <v>470</v>
      </c>
      <c r="G71" s="158">
        <v>0.017222222222222222</v>
      </c>
      <c r="H71" s="159">
        <v>12.096774193548386</v>
      </c>
      <c r="I71" s="158">
        <v>0.0034444444444444444</v>
      </c>
    </row>
    <row r="72" spans="1:9" ht="12.75">
      <c r="A72" s="42">
        <v>71</v>
      </c>
      <c r="B72" s="42">
        <v>314</v>
      </c>
      <c r="C72" s="42" t="s">
        <v>690</v>
      </c>
      <c r="D72" s="42" t="s">
        <v>465</v>
      </c>
      <c r="E72" s="157">
        <v>1980</v>
      </c>
      <c r="F72" s="42" t="s">
        <v>476</v>
      </c>
      <c r="G72" s="158">
        <v>0.01730324074074074</v>
      </c>
      <c r="H72" s="159">
        <v>12.040133779264215</v>
      </c>
      <c r="I72" s="158">
        <v>0.003460648148148148</v>
      </c>
    </row>
    <row r="73" spans="1:9" ht="12.75">
      <c r="A73" s="42">
        <v>72</v>
      </c>
      <c r="B73" s="42">
        <v>465</v>
      </c>
      <c r="C73" s="42" t="s">
        <v>691</v>
      </c>
      <c r="D73" s="42" t="s">
        <v>465</v>
      </c>
      <c r="E73" s="157">
        <v>1979</v>
      </c>
      <c r="F73" s="42" t="s">
        <v>476</v>
      </c>
      <c r="G73" s="158">
        <v>0.017314814814814814</v>
      </c>
      <c r="H73" s="159">
        <v>12.032085561497327</v>
      </c>
      <c r="I73" s="158">
        <v>0.003462962962962963</v>
      </c>
    </row>
    <row r="74" spans="1:9" ht="12.75">
      <c r="A74" s="42">
        <v>73</v>
      </c>
      <c r="B74" s="42">
        <v>401</v>
      </c>
      <c r="C74" s="42" t="s">
        <v>692</v>
      </c>
      <c r="D74" s="42" t="s">
        <v>465</v>
      </c>
      <c r="E74" s="157">
        <v>1944</v>
      </c>
      <c r="F74" s="42" t="s">
        <v>693</v>
      </c>
      <c r="G74" s="158">
        <v>0.01747685185185185</v>
      </c>
      <c r="H74" s="159">
        <v>11.920529801324504</v>
      </c>
      <c r="I74" s="158">
        <v>0.00349537037037037</v>
      </c>
    </row>
    <row r="75" spans="1:9" ht="12.75">
      <c r="A75" s="42">
        <v>74</v>
      </c>
      <c r="B75" s="42">
        <v>344</v>
      </c>
      <c r="C75" s="42" t="s">
        <v>694</v>
      </c>
      <c r="D75" s="42" t="s">
        <v>465</v>
      </c>
      <c r="E75" s="157">
        <v>1973</v>
      </c>
      <c r="F75" s="42" t="s">
        <v>470</v>
      </c>
      <c r="G75" s="158">
        <v>0.017546296296296296</v>
      </c>
      <c r="H75" s="159">
        <v>11.873350923482851</v>
      </c>
      <c r="I75" s="158">
        <v>0.0035092592592592593</v>
      </c>
    </row>
    <row r="76" spans="1:9" s="160" customFormat="1" ht="15">
      <c r="A76" s="160">
        <v>75</v>
      </c>
      <c r="B76" s="160">
        <v>306</v>
      </c>
      <c r="C76" s="160" t="s">
        <v>695</v>
      </c>
      <c r="D76" s="160" t="s">
        <v>465</v>
      </c>
      <c r="E76" s="161">
        <v>1954</v>
      </c>
      <c r="F76" s="160" t="s">
        <v>468</v>
      </c>
      <c r="G76" s="162">
        <v>0.01761574074074074</v>
      </c>
      <c r="H76" s="163">
        <v>11.826544021024967</v>
      </c>
      <c r="I76" s="162">
        <v>0.003523148148148148</v>
      </c>
    </row>
    <row r="77" spans="1:9" s="160" customFormat="1" ht="15">
      <c r="A77" s="160">
        <v>76</v>
      </c>
      <c r="B77" s="160">
        <v>303</v>
      </c>
      <c r="C77" s="160" t="s">
        <v>696</v>
      </c>
      <c r="D77" s="160" t="s">
        <v>494</v>
      </c>
      <c r="E77" s="161">
        <v>1967</v>
      </c>
      <c r="F77" s="160" t="s">
        <v>468</v>
      </c>
      <c r="G77" s="162">
        <v>0.01761574074074074</v>
      </c>
      <c r="H77" s="163">
        <v>11.826544021024967</v>
      </c>
      <c r="I77" s="162">
        <v>0.003523148148148148</v>
      </c>
    </row>
    <row r="78" spans="1:9" ht="12.75">
      <c r="A78" s="42">
        <v>77</v>
      </c>
      <c r="B78" s="42">
        <v>301</v>
      </c>
      <c r="C78" s="42" t="s">
        <v>697</v>
      </c>
      <c r="D78" s="42" t="s">
        <v>494</v>
      </c>
      <c r="E78" s="157">
        <v>1989</v>
      </c>
      <c r="F78" s="42" t="s">
        <v>470</v>
      </c>
      <c r="G78" s="158">
        <v>0.017685185185185182</v>
      </c>
      <c r="H78" s="159">
        <v>11.780104712041888</v>
      </c>
      <c r="I78" s="158">
        <v>0.0035370370370370365</v>
      </c>
    </row>
    <row r="79" spans="1:9" ht="12.75">
      <c r="A79" s="42">
        <v>78</v>
      </c>
      <c r="B79" s="42">
        <v>364</v>
      </c>
      <c r="C79" s="42" t="s">
        <v>698</v>
      </c>
      <c r="D79" s="42" t="s">
        <v>465</v>
      </c>
      <c r="E79" s="157">
        <v>1969</v>
      </c>
      <c r="F79" s="42" t="s">
        <v>688</v>
      </c>
      <c r="G79" s="158">
        <v>0.01769675925925926</v>
      </c>
      <c r="H79" s="159">
        <v>11.772400261608894</v>
      </c>
      <c r="I79" s="158">
        <v>0.0035393518518518517</v>
      </c>
    </row>
    <row r="80" spans="1:9" ht="12.75">
      <c r="A80" s="42">
        <v>79</v>
      </c>
      <c r="B80" s="42">
        <v>324</v>
      </c>
      <c r="C80" s="42" t="s">
        <v>699</v>
      </c>
      <c r="D80" s="42" t="s">
        <v>465</v>
      </c>
      <c r="E80" s="157">
        <v>1998</v>
      </c>
      <c r="F80" s="42" t="s">
        <v>470</v>
      </c>
      <c r="G80" s="158">
        <v>0.017870370370370373</v>
      </c>
      <c r="H80" s="159">
        <v>11.6580310880829</v>
      </c>
      <c r="I80" s="158">
        <v>0.0035740740740740746</v>
      </c>
    </row>
    <row r="81" spans="1:9" ht="12.75">
      <c r="A81" s="42">
        <v>80</v>
      </c>
      <c r="B81" s="42">
        <v>343</v>
      </c>
      <c r="C81" s="42" t="s">
        <v>700</v>
      </c>
      <c r="D81" s="42" t="s">
        <v>494</v>
      </c>
      <c r="E81" s="157">
        <v>1975</v>
      </c>
      <c r="F81" s="42" t="s">
        <v>540</v>
      </c>
      <c r="G81" s="158">
        <v>0.017905092592592594</v>
      </c>
      <c r="H81" s="159">
        <v>11.635423400129282</v>
      </c>
      <c r="I81" s="158">
        <v>0.003581018518518519</v>
      </c>
    </row>
    <row r="82" spans="1:9" ht="12.75">
      <c r="A82" s="42">
        <v>81</v>
      </c>
      <c r="B82" s="42">
        <v>448</v>
      </c>
      <c r="C82" s="42" t="s">
        <v>701</v>
      </c>
      <c r="D82" s="42" t="s">
        <v>494</v>
      </c>
      <c r="E82" s="157">
        <v>1989</v>
      </c>
      <c r="F82" s="42" t="s">
        <v>702</v>
      </c>
      <c r="G82" s="158">
        <v>0.017951388888888888</v>
      </c>
      <c r="H82" s="159">
        <v>11.60541586073501</v>
      </c>
      <c r="I82" s="158">
        <v>0.0035902777777777777</v>
      </c>
    </row>
    <row r="83" spans="1:9" s="160" customFormat="1" ht="15">
      <c r="A83" s="160">
        <v>82</v>
      </c>
      <c r="B83" s="160">
        <v>412</v>
      </c>
      <c r="C83" s="160" t="s">
        <v>703</v>
      </c>
      <c r="D83" s="160" t="s">
        <v>494</v>
      </c>
      <c r="E83" s="161">
        <v>1960</v>
      </c>
      <c r="F83" s="160" t="s">
        <v>468</v>
      </c>
      <c r="G83" s="162">
        <v>0.01824074074074074</v>
      </c>
      <c r="H83" s="163">
        <v>11.421319796954315</v>
      </c>
      <c r="I83" s="162">
        <v>0.003648148148148148</v>
      </c>
    </row>
    <row r="84" spans="1:9" s="160" customFormat="1" ht="15">
      <c r="A84" s="160">
        <v>83</v>
      </c>
      <c r="B84" s="160">
        <v>304</v>
      </c>
      <c r="C84" s="160" t="s">
        <v>704</v>
      </c>
      <c r="D84" s="160" t="s">
        <v>494</v>
      </c>
      <c r="E84" s="161">
        <v>1953</v>
      </c>
      <c r="F84" s="160" t="s">
        <v>468</v>
      </c>
      <c r="G84" s="162">
        <v>0.01824074074074074</v>
      </c>
      <c r="H84" s="163">
        <v>11.421319796954315</v>
      </c>
      <c r="I84" s="162">
        <v>0.003648148148148148</v>
      </c>
    </row>
    <row r="85" spans="1:9" ht="12.75">
      <c r="A85" s="42">
        <v>84</v>
      </c>
      <c r="B85" s="42">
        <v>411</v>
      </c>
      <c r="C85" s="42" t="s">
        <v>705</v>
      </c>
      <c r="D85" s="42" t="s">
        <v>494</v>
      </c>
      <c r="E85" s="157">
        <v>1958</v>
      </c>
      <c r="F85" s="42" t="s">
        <v>515</v>
      </c>
      <c r="G85" s="158">
        <v>0.018333333333333333</v>
      </c>
      <c r="H85" s="159">
        <v>11.363636363636365</v>
      </c>
      <c r="I85" s="158">
        <v>0.0036666666666666666</v>
      </c>
    </row>
    <row r="86" spans="1:9" ht="12.75">
      <c r="A86" s="42">
        <v>85</v>
      </c>
      <c r="B86" s="42">
        <v>409</v>
      </c>
      <c r="C86" s="42" t="s">
        <v>706</v>
      </c>
      <c r="D86" s="42" t="s">
        <v>465</v>
      </c>
      <c r="E86" s="157">
        <v>1977</v>
      </c>
      <c r="F86" s="42" t="s">
        <v>508</v>
      </c>
      <c r="G86" s="158">
        <v>0.01857638888888889</v>
      </c>
      <c r="H86" s="159">
        <v>11.214953271028037</v>
      </c>
      <c r="I86" s="158">
        <v>0.003715277777777778</v>
      </c>
    </row>
    <row r="87" spans="1:9" ht="12.75">
      <c r="A87" s="42">
        <v>86</v>
      </c>
      <c r="B87" s="42">
        <v>408</v>
      </c>
      <c r="C87" s="42" t="s">
        <v>707</v>
      </c>
      <c r="D87" s="42" t="s">
        <v>465</v>
      </c>
      <c r="E87" s="157">
        <v>1999</v>
      </c>
      <c r="F87" s="42" t="s">
        <v>470</v>
      </c>
      <c r="G87" s="158">
        <v>0.018599537037037036</v>
      </c>
      <c r="H87" s="159">
        <v>11.200995644057251</v>
      </c>
      <c r="I87" s="158">
        <v>0.003719907407407407</v>
      </c>
    </row>
    <row r="88" spans="1:9" ht="12.75">
      <c r="A88" s="42">
        <v>87</v>
      </c>
      <c r="B88" s="42">
        <v>398</v>
      </c>
      <c r="C88" s="42" t="s">
        <v>708</v>
      </c>
      <c r="D88" s="42" t="s">
        <v>465</v>
      </c>
      <c r="E88" s="157">
        <v>1959</v>
      </c>
      <c r="F88" s="42" t="s">
        <v>470</v>
      </c>
      <c r="G88" s="158">
        <v>0.01861111111111111</v>
      </c>
      <c r="H88" s="159">
        <v>11.194029850746269</v>
      </c>
      <c r="I88" s="158">
        <v>0.003722222222222222</v>
      </c>
    </row>
    <row r="89" spans="1:9" ht="12.75">
      <c r="A89" s="42">
        <v>88</v>
      </c>
      <c r="B89" s="42">
        <v>351</v>
      </c>
      <c r="C89" s="42" t="s">
        <v>709</v>
      </c>
      <c r="D89" s="42" t="s">
        <v>465</v>
      </c>
      <c r="E89" s="157">
        <v>1999</v>
      </c>
      <c r="F89" s="42" t="s">
        <v>470</v>
      </c>
      <c r="G89" s="158">
        <v>0.018634259259259257</v>
      </c>
      <c r="H89" s="159">
        <v>11.180124223602485</v>
      </c>
      <c r="I89" s="158">
        <v>0.0037268518518518514</v>
      </c>
    </row>
    <row r="90" spans="1:9" ht="12.75">
      <c r="A90" s="42">
        <v>89</v>
      </c>
      <c r="B90" s="42">
        <v>405</v>
      </c>
      <c r="C90" s="42" t="s">
        <v>710</v>
      </c>
      <c r="D90" s="42" t="s">
        <v>465</v>
      </c>
      <c r="E90" s="157">
        <v>1943</v>
      </c>
      <c r="F90" s="42" t="s">
        <v>711</v>
      </c>
      <c r="G90" s="158">
        <v>0.01869212962962963</v>
      </c>
      <c r="H90" s="159">
        <v>11.145510835913312</v>
      </c>
      <c r="I90" s="158">
        <v>0.0037384259259259263</v>
      </c>
    </row>
    <row r="91" spans="1:9" ht="12.75">
      <c r="A91" s="42">
        <v>90</v>
      </c>
      <c r="B91" s="42">
        <v>425</v>
      </c>
      <c r="C91" s="42" t="s">
        <v>712</v>
      </c>
      <c r="D91" s="42" t="s">
        <v>494</v>
      </c>
      <c r="E91" s="157">
        <v>1944</v>
      </c>
      <c r="F91" s="42" t="s">
        <v>524</v>
      </c>
      <c r="G91" s="158">
        <v>0.018784722222222223</v>
      </c>
      <c r="H91" s="159">
        <v>11.090573012939002</v>
      </c>
      <c r="I91" s="158">
        <v>0.0037569444444444447</v>
      </c>
    </row>
    <row r="92" spans="1:9" ht="12.75">
      <c r="A92" s="42">
        <v>91</v>
      </c>
      <c r="B92" s="42">
        <v>342</v>
      </c>
      <c r="C92" s="42" t="s">
        <v>713</v>
      </c>
      <c r="D92" s="42" t="s">
        <v>465</v>
      </c>
      <c r="E92" s="157">
        <v>1973</v>
      </c>
      <c r="F92" s="42" t="s">
        <v>470</v>
      </c>
      <c r="G92" s="158">
        <v>0.01884259259259259</v>
      </c>
      <c r="H92" s="159">
        <v>11.056511056511058</v>
      </c>
      <c r="I92" s="158">
        <v>0.0037685185185185183</v>
      </c>
    </row>
    <row r="93" spans="1:9" ht="12.75">
      <c r="A93" s="42">
        <v>92</v>
      </c>
      <c r="B93" s="42">
        <v>357</v>
      </c>
      <c r="C93" s="42" t="s">
        <v>714</v>
      </c>
      <c r="D93" s="42" t="s">
        <v>494</v>
      </c>
      <c r="E93" s="157">
        <v>1975</v>
      </c>
      <c r="F93" s="42" t="s">
        <v>470</v>
      </c>
      <c r="G93" s="158">
        <v>0.018854166666666665</v>
      </c>
      <c r="H93" s="159">
        <v>11.049723756906078</v>
      </c>
      <c r="I93" s="158">
        <v>0.003770833333333333</v>
      </c>
    </row>
    <row r="94" spans="1:9" ht="12.75">
      <c r="A94" s="42">
        <v>93</v>
      </c>
      <c r="B94" s="42">
        <v>423</v>
      </c>
      <c r="C94" s="42" t="s">
        <v>715</v>
      </c>
      <c r="D94" s="42" t="s">
        <v>494</v>
      </c>
      <c r="E94" s="157">
        <v>1958</v>
      </c>
      <c r="F94" s="42" t="s">
        <v>474</v>
      </c>
      <c r="G94" s="158">
        <v>0.018877314814814816</v>
      </c>
      <c r="H94" s="159">
        <v>11.036174126302882</v>
      </c>
      <c r="I94" s="158">
        <v>0.003775462962962963</v>
      </c>
    </row>
    <row r="95" spans="1:9" ht="12.75">
      <c r="A95" s="42">
        <v>94</v>
      </c>
      <c r="B95" s="42">
        <v>399</v>
      </c>
      <c r="C95" s="42" t="s">
        <v>716</v>
      </c>
      <c r="D95" s="42" t="s">
        <v>465</v>
      </c>
      <c r="E95" s="157">
        <v>1978</v>
      </c>
      <c r="F95" s="42" t="s">
        <v>470</v>
      </c>
      <c r="G95" s="158">
        <v>0.018935185185185183</v>
      </c>
      <c r="H95" s="159">
        <v>11.002444987775062</v>
      </c>
      <c r="I95" s="158">
        <v>0.0037870370370370367</v>
      </c>
    </row>
    <row r="96" spans="1:9" ht="12.75">
      <c r="A96" s="42">
        <v>95</v>
      </c>
      <c r="B96" s="42">
        <v>345</v>
      </c>
      <c r="C96" s="42" t="s">
        <v>717</v>
      </c>
      <c r="D96" s="42" t="s">
        <v>465</v>
      </c>
      <c r="E96" s="157">
        <v>1974</v>
      </c>
      <c r="F96" s="42" t="s">
        <v>470</v>
      </c>
      <c r="G96" s="158">
        <v>0.01894675925925926</v>
      </c>
      <c r="H96" s="159">
        <v>10.99572388515577</v>
      </c>
      <c r="I96" s="158">
        <v>0.003789351851851852</v>
      </c>
    </row>
    <row r="97" spans="1:9" s="160" customFormat="1" ht="15">
      <c r="A97" s="160">
        <v>96</v>
      </c>
      <c r="B97" s="160">
        <v>305</v>
      </c>
      <c r="C97" s="160" t="s">
        <v>718</v>
      </c>
      <c r="D97" s="160" t="s">
        <v>494</v>
      </c>
      <c r="E97" s="161">
        <v>1954</v>
      </c>
      <c r="F97" s="160" t="s">
        <v>468</v>
      </c>
      <c r="G97" s="162">
        <v>0.019050925925925926</v>
      </c>
      <c r="H97" s="163">
        <v>10.935601458080194</v>
      </c>
      <c r="I97" s="162">
        <v>0.003810185185185185</v>
      </c>
    </row>
    <row r="98" spans="1:9" ht="12.75">
      <c r="A98" s="42">
        <v>97</v>
      </c>
      <c r="B98" s="42">
        <v>461</v>
      </c>
      <c r="C98" s="42" t="s">
        <v>719</v>
      </c>
      <c r="D98" s="42" t="s">
        <v>465</v>
      </c>
      <c r="E98" s="157">
        <v>1988</v>
      </c>
      <c r="F98" s="42" t="s">
        <v>540</v>
      </c>
      <c r="G98" s="158">
        <v>0.019085648148148147</v>
      </c>
      <c r="H98" s="159">
        <v>10.915706488781082</v>
      </c>
      <c r="I98" s="158">
        <v>0.0038171296296296295</v>
      </c>
    </row>
    <row r="99" spans="1:9" ht="12.75">
      <c r="A99" s="42">
        <v>98</v>
      </c>
      <c r="B99" s="42">
        <v>321</v>
      </c>
      <c r="C99" s="42" t="s">
        <v>720</v>
      </c>
      <c r="D99" s="42" t="s">
        <v>465</v>
      </c>
      <c r="E99" s="157">
        <v>1990</v>
      </c>
      <c r="F99" s="42" t="s">
        <v>470</v>
      </c>
      <c r="G99" s="158">
        <v>0.01916666666666667</v>
      </c>
      <c r="H99" s="159">
        <v>10.869565217391303</v>
      </c>
      <c r="I99" s="158">
        <v>0.0038333333333333336</v>
      </c>
    </row>
    <row r="100" spans="1:9" ht="12.75">
      <c r="A100" s="42">
        <v>99</v>
      </c>
      <c r="B100" s="42">
        <v>315</v>
      </c>
      <c r="C100" s="42" t="s">
        <v>721</v>
      </c>
      <c r="D100" s="42" t="s">
        <v>465</v>
      </c>
      <c r="E100" s="157">
        <v>1981</v>
      </c>
      <c r="F100" s="42" t="s">
        <v>470</v>
      </c>
      <c r="G100" s="158">
        <v>0.01923611111111111</v>
      </c>
      <c r="H100" s="159">
        <v>10.830324909747292</v>
      </c>
      <c r="I100" s="158">
        <v>0.003847222222222222</v>
      </c>
    </row>
    <row r="101" spans="1:9" ht="12.75">
      <c r="A101" s="42">
        <v>100</v>
      </c>
      <c r="B101" s="42">
        <v>432</v>
      </c>
      <c r="C101" s="42" t="s">
        <v>722</v>
      </c>
      <c r="D101" s="42" t="s">
        <v>494</v>
      </c>
      <c r="E101" s="157">
        <v>1960</v>
      </c>
      <c r="F101" s="42" t="s">
        <v>524</v>
      </c>
      <c r="G101" s="158">
        <v>0.019247685185185184</v>
      </c>
      <c r="H101" s="159">
        <v>10.823812387251955</v>
      </c>
      <c r="I101" s="158">
        <v>0.0038495370370370367</v>
      </c>
    </row>
    <row r="102" spans="1:9" ht="12.75">
      <c r="A102" s="42">
        <v>101</v>
      </c>
      <c r="B102" s="42">
        <v>446</v>
      </c>
      <c r="C102" s="42" t="s">
        <v>723</v>
      </c>
      <c r="D102" s="42" t="s">
        <v>494</v>
      </c>
      <c r="E102" s="157">
        <v>1970</v>
      </c>
      <c r="F102" s="42" t="s">
        <v>524</v>
      </c>
      <c r="G102" s="158">
        <v>0.01925925925925926</v>
      </c>
      <c r="H102" s="159">
        <v>10.817307692307692</v>
      </c>
      <c r="I102" s="158">
        <v>0.003851851851851852</v>
      </c>
    </row>
    <row r="103" spans="1:9" s="160" customFormat="1" ht="15">
      <c r="A103" s="160">
        <v>102</v>
      </c>
      <c r="B103" s="160">
        <v>369</v>
      </c>
      <c r="C103" s="160" t="s">
        <v>724</v>
      </c>
      <c r="D103" s="160" t="s">
        <v>494</v>
      </c>
      <c r="E103" s="161">
        <v>2000</v>
      </c>
      <c r="F103" s="160" t="s">
        <v>468</v>
      </c>
      <c r="G103" s="162">
        <v>0.019421296296296294</v>
      </c>
      <c r="H103" s="163">
        <v>10.727056019070323</v>
      </c>
      <c r="I103" s="162">
        <v>0.0038842592592592587</v>
      </c>
    </row>
    <row r="104" spans="1:9" ht="12.75">
      <c r="A104" s="42">
        <v>103</v>
      </c>
      <c r="B104" s="42">
        <v>455</v>
      </c>
      <c r="C104" s="42" t="s">
        <v>725</v>
      </c>
      <c r="D104" s="42" t="s">
        <v>465</v>
      </c>
      <c r="E104" s="157">
        <v>1998</v>
      </c>
      <c r="F104" s="42" t="s">
        <v>476</v>
      </c>
      <c r="G104" s="158">
        <v>0.019490740740740743</v>
      </c>
      <c r="H104" s="159">
        <v>10.688836104513063</v>
      </c>
      <c r="I104" s="158">
        <v>0.0038981481481481484</v>
      </c>
    </row>
    <row r="105" spans="1:9" ht="12.75">
      <c r="A105" s="42">
        <v>104</v>
      </c>
      <c r="B105" s="42">
        <v>329</v>
      </c>
      <c r="C105" s="42" t="s">
        <v>726</v>
      </c>
      <c r="D105" s="42" t="s">
        <v>494</v>
      </c>
      <c r="E105" s="157">
        <v>1996</v>
      </c>
      <c r="F105" s="42" t="s">
        <v>470</v>
      </c>
      <c r="G105" s="158">
        <v>0.01951388888888889</v>
      </c>
      <c r="H105" s="159">
        <v>10.676156583629892</v>
      </c>
      <c r="I105" s="158">
        <v>0.003902777777777778</v>
      </c>
    </row>
    <row r="106" spans="1:9" s="160" customFormat="1" ht="15">
      <c r="A106" s="160">
        <v>105</v>
      </c>
      <c r="B106" s="160">
        <v>462</v>
      </c>
      <c r="C106" s="160" t="s">
        <v>727</v>
      </c>
      <c r="D106" s="160" t="s">
        <v>494</v>
      </c>
      <c r="E106" s="161">
        <v>1976</v>
      </c>
      <c r="F106" s="160" t="s">
        <v>468</v>
      </c>
      <c r="G106" s="162">
        <v>0.01954861111111111</v>
      </c>
      <c r="H106" s="163">
        <v>10.657193605683837</v>
      </c>
      <c r="I106" s="162">
        <v>0.003909722222222222</v>
      </c>
    </row>
    <row r="107" spans="1:9" s="160" customFormat="1" ht="15">
      <c r="A107" s="160">
        <v>106</v>
      </c>
      <c r="B107" s="160">
        <v>372</v>
      </c>
      <c r="C107" s="160" t="s">
        <v>728</v>
      </c>
      <c r="D107" s="160" t="s">
        <v>494</v>
      </c>
      <c r="E107" s="161">
        <v>1998</v>
      </c>
      <c r="F107" s="160" t="s">
        <v>468</v>
      </c>
      <c r="G107" s="162">
        <v>0.019560185185185184</v>
      </c>
      <c r="H107" s="163">
        <v>10.650887573964498</v>
      </c>
      <c r="I107" s="162">
        <v>0.003912037037037037</v>
      </c>
    </row>
    <row r="108" spans="1:9" ht="12.75">
      <c r="A108" s="42">
        <v>107</v>
      </c>
      <c r="B108" s="42">
        <v>463</v>
      </c>
      <c r="C108" s="42" t="s">
        <v>729</v>
      </c>
      <c r="D108" s="42" t="s">
        <v>494</v>
      </c>
      <c r="E108" s="157">
        <v>1974</v>
      </c>
      <c r="F108" s="42" t="s">
        <v>515</v>
      </c>
      <c r="G108" s="158">
        <v>0.019594907407407405</v>
      </c>
      <c r="H108" s="159">
        <v>10.632014176018902</v>
      </c>
      <c r="I108" s="158">
        <v>0.003918981481481481</v>
      </c>
    </row>
    <row r="109" spans="1:9" s="160" customFormat="1" ht="15">
      <c r="A109" s="160">
        <v>108</v>
      </c>
      <c r="B109" s="160">
        <v>326</v>
      </c>
      <c r="C109" s="160" t="s">
        <v>730</v>
      </c>
      <c r="D109" s="160" t="s">
        <v>494</v>
      </c>
      <c r="E109" s="161">
        <v>1965</v>
      </c>
      <c r="F109" s="160" t="s">
        <v>468</v>
      </c>
      <c r="G109" s="162">
        <v>0.019756944444444445</v>
      </c>
      <c r="H109" s="163">
        <v>10.544815465729348</v>
      </c>
      <c r="I109" s="162">
        <v>0.003951388888888889</v>
      </c>
    </row>
    <row r="110" spans="1:9" s="160" customFormat="1" ht="15">
      <c r="A110" s="160">
        <v>109</v>
      </c>
      <c r="B110" s="160">
        <v>325</v>
      </c>
      <c r="C110" s="160" t="s">
        <v>731</v>
      </c>
      <c r="D110" s="160" t="s">
        <v>465</v>
      </c>
      <c r="E110" s="161">
        <v>1949</v>
      </c>
      <c r="F110" s="160" t="s">
        <v>468</v>
      </c>
      <c r="G110" s="162">
        <v>0.019768518518518515</v>
      </c>
      <c r="H110" s="163">
        <v>10.538641686182672</v>
      </c>
      <c r="I110" s="162">
        <v>0.003953703703703703</v>
      </c>
    </row>
    <row r="111" spans="1:9" ht="12.75">
      <c r="A111" s="42">
        <v>110</v>
      </c>
      <c r="B111" s="42">
        <v>442</v>
      </c>
      <c r="C111" s="42" t="s">
        <v>732</v>
      </c>
      <c r="D111" s="42" t="s">
        <v>494</v>
      </c>
      <c r="E111" s="157">
        <v>1989</v>
      </c>
      <c r="F111" s="42" t="s">
        <v>470</v>
      </c>
      <c r="G111" s="158">
        <v>0.01980324074074074</v>
      </c>
      <c r="H111" s="159">
        <v>10.520163646990065</v>
      </c>
      <c r="I111" s="158">
        <v>0.003960648148148148</v>
      </c>
    </row>
    <row r="112" spans="1:9" ht="12.75">
      <c r="A112" s="42">
        <v>111</v>
      </c>
      <c r="B112" s="42">
        <v>312</v>
      </c>
      <c r="C112" s="42" t="s">
        <v>733</v>
      </c>
      <c r="D112" s="42" t="s">
        <v>494</v>
      </c>
      <c r="E112" s="157">
        <v>1998</v>
      </c>
      <c r="F112" s="42" t="s">
        <v>470</v>
      </c>
      <c r="G112" s="158">
        <v>0.019814814814814816</v>
      </c>
      <c r="H112" s="159">
        <v>10.514018691588785</v>
      </c>
      <c r="I112" s="158">
        <v>0.003962962962962963</v>
      </c>
    </row>
    <row r="113" spans="1:9" ht="12.75">
      <c r="A113" s="42">
        <v>112</v>
      </c>
      <c r="B113" s="42">
        <v>313</v>
      </c>
      <c r="C113" s="42" t="s">
        <v>734</v>
      </c>
      <c r="D113" s="42" t="s">
        <v>465</v>
      </c>
      <c r="E113" s="157">
        <v>1966</v>
      </c>
      <c r="F113" s="42" t="s">
        <v>470</v>
      </c>
      <c r="G113" s="158">
        <v>0.019814814814814816</v>
      </c>
      <c r="H113" s="159">
        <v>10.514018691588785</v>
      </c>
      <c r="I113" s="158">
        <v>0.003962962962962963</v>
      </c>
    </row>
    <row r="114" spans="1:9" ht="12.75">
      <c r="A114" s="42">
        <v>113</v>
      </c>
      <c r="B114" s="42">
        <v>464</v>
      </c>
      <c r="C114" s="42" t="s">
        <v>735</v>
      </c>
      <c r="D114" s="42" t="s">
        <v>465</v>
      </c>
      <c r="E114" s="157">
        <v>1980</v>
      </c>
      <c r="F114" s="42" t="s">
        <v>476</v>
      </c>
      <c r="G114" s="158">
        <v>0.020046296296296295</v>
      </c>
      <c r="H114" s="159">
        <v>10.392609699769054</v>
      </c>
      <c r="I114" s="158">
        <v>0.004009259259259259</v>
      </c>
    </row>
    <row r="115" spans="1:9" ht="12.75">
      <c r="A115" s="42">
        <v>114</v>
      </c>
      <c r="B115" s="42">
        <v>436</v>
      </c>
      <c r="C115" s="42" t="s">
        <v>736</v>
      </c>
      <c r="D115" s="42" t="s">
        <v>494</v>
      </c>
      <c r="E115" s="157">
        <v>1959</v>
      </c>
      <c r="F115" s="42" t="s">
        <v>479</v>
      </c>
      <c r="G115" s="158">
        <v>0.02008101851851852</v>
      </c>
      <c r="H115" s="159">
        <v>10.374639769452449</v>
      </c>
      <c r="I115" s="158">
        <v>0.004016203703703704</v>
      </c>
    </row>
    <row r="116" spans="1:9" ht="12.75">
      <c r="A116" s="42">
        <v>115</v>
      </c>
      <c r="B116" s="42">
        <v>427</v>
      </c>
      <c r="C116" s="42" t="s">
        <v>737</v>
      </c>
      <c r="D116" s="42" t="s">
        <v>494</v>
      </c>
      <c r="E116" s="157">
        <v>1958</v>
      </c>
      <c r="F116" s="42" t="s">
        <v>470</v>
      </c>
      <c r="G116" s="158">
        <v>0.02008101851851852</v>
      </c>
      <c r="H116" s="159">
        <v>10.374639769452449</v>
      </c>
      <c r="I116" s="158">
        <v>0.004016203703703704</v>
      </c>
    </row>
    <row r="117" spans="1:9" ht="12.75">
      <c r="A117" s="42">
        <v>116</v>
      </c>
      <c r="B117" s="42">
        <v>363</v>
      </c>
      <c r="C117" s="42" t="s">
        <v>738</v>
      </c>
      <c r="D117" s="42" t="s">
        <v>494</v>
      </c>
      <c r="E117" s="157">
        <v>1965</v>
      </c>
      <c r="F117" s="42" t="s">
        <v>470</v>
      </c>
      <c r="G117" s="158">
        <v>0.020150462962962964</v>
      </c>
      <c r="H117" s="159">
        <v>10.338885697874785</v>
      </c>
      <c r="I117" s="158">
        <v>0.004030092592592593</v>
      </c>
    </row>
    <row r="118" spans="1:9" ht="12.75">
      <c r="A118" s="42">
        <v>117</v>
      </c>
      <c r="B118" s="42">
        <v>445</v>
      </c>
      <c r="C118" s="42" t="s">
        <v>739</v>
      </c>
      <c r="D118" s="42" t="s">
        <v>494</v>
      </c>
      <c r="E118" s="157">
        <v>1969</v>
      </c>
      <c r="F118" s="42" t="s">
        <v>476</v>
      </c>
      <c r="G118" s="158">
        <v>0.020231481481481482</v>
      </c>
      <c r="H118" s="159">
        <v>10.297482837528603</v>
      </c>
      <c r="I118" s="158">
        <v>0.004046296296296296</v>
      </c>
    </row>
    <row r="119" spans="1:9" ht="12.75">
      <c r="A119" s="42">
        <v>118</v>
      </c>
      <c r="B119" s="42">
        <v>421</v>
      </c>
      <c r="C119" s="42" t="s">
        <v>740</v>
      </c>
      <c r="D119" s="42" t="s">
        <v>494</v>
      </c>
      <c r="E119" s="157">
        <v>1988</v>
      </c>
      <c r="F119" s="42" t="s">
        <v>470</v>
      </c>
      <c r="G119" s="158">
        <v>0.020277777777777777</v>
      </c>
      <c r="H119" s="159">
        <v>10.273972602739727</v>
      </c>
      <c r="I119" s="158">
        <v>0.004055555555555555</v>
      </c>
    </row>
    <row r="120" spans="1:9" ht="12.75">
      <c r="A120" s="42">
        <v>119</v>
      </c>
      <c r="B120" s="42">
        <v>330</v>
      </c>
      <c r="C120" s="42" t="s">
        <v>741</v>
      </c>
      <c r="D120" s="42" t="s">
        <v>494</v>
      </c>
      <c r="E120" s="157">
        <v>1998</v>
      </c>
      <c r="F120" s="42" t="s">
        <v>470</v>
      </c>
      <c r="G120" s="158">
        <v>0.020300925925925927</v>
      </c>
      <c r="H120" s="159">
        <v>10.262257696693272</v>
      </c>
      <c r="I120" s="158">
        <v>0.004060185185185186</v>
      </c>
    </row>
    <row r="121" spans="1:9" ht="12.75">
      <c r="A121" s="42">
        <v>120</v>
      </c>
      <c r="B121" s="42">
        <v>422</v>
      </c>
      <c r="C121" s="42" t="s">
        <v>742</v>
      </c>
      <c r="D121" s="42" t="s">
        <v>494</v>
      </c>
      <c r="E121" s="157">
        <v>1989</v>
      </c>
      <c r="F121" s="42" t="s">
        <v>490</v>
      </c>
      <c r="G121" s="158">
        <v>0.0203125</v>
      </c>
      <c r="H121" s="159">
        <v>10.256410256410255</v>
      </c>
      <c r="I121" s="158">
        <v>0.0040625</v>
      </c>
    </row>
    <row r="122" spans="1:9" ht="12.75">
      <c r="A122" s="42">
        <v>121</v>
      </c>
      <c r="B122" s="42">
        <v>396</v>
      </c>
      <c r="C122" s="42" t="s">
        <v>743</v>
      </c>
      <c r="D122" s="42" t="s">
        <v>494</v>
      </c>
      <c r="E122" s="157">
        <v>1971</v>
      </c>
      <c r="F122" s="42" t="s">
        <v>470</v>
      </c>
      <c r="G122" s="158">
        <v>0.020335648148148148</v>
      </c>
      <c r="H122" s="159">
        <v>10.244735344336938</v>
      </c>
      <c r="I122" s="158">
        <v>0.00406712962962963</v>
      </c>
    </row>
    <row r="123" spans="1:9" ht="12.75">
      <c r="A123" s="42">
        <v>122</v>
      </c>
      <c r="B123" s="42">
        <v>350</v>
      </c>
      <c r="C123" s="42" t="s">
        <v>744</v>
      </c>
      <c r="D123" s="42" t="s">
        <v>494</v>
      </c>
      <c r="E123" s="157">
        <v>1972</v>
      </c>
      <c r="F123" s="42" t="s">
        <v>470</v>
      </c>
      <c r="G123" s="158">
        <v>0.02034722222222222</v>
      </c>
      <c r="H123" s="159">
        <v>10.238907849829351</v>
      </c>
      <c r="I123" s="158">
        <v>0.004069444444444444</v>
      </c>
    </row>
    <row r="124" spans="1:9" s="160" customFormat="1" ht="15">
      <c r="A124" s="160">
        <v>123</v>
      </c>
      <c r="B124" s="160">
        <v>454</v>
      </c>
      <c r="C124" s="160" t="s">
        <v>745</v>
      </c>
      <c r="D124" s="160" t="s">
        <v>465</v>
      </c>
      <c r="E124" s="161">
        <v>1967</v>
      </c>
      <c r="F124" s="160" t="s">
        <v>468</v>
      </c>
      <c r="G124" s="162">
        <v>0.02037037037037037</v>
      </c>
      <c r="H124" s="163">
        <v>10.227272727272728</v>
      </c>
      <c r="I124" s="162">
        <v>0.004074074074074074</v>
      </c>
    </row>
    <row r="125" spans="1:9" ht="12.75">
      <c r="A125" s="42">
        <v>124</v>
      </c>
      <c r="B125" s="42">
        <v>437</v>
      </c>
      <c r="C125" s="42" t="s">
        <v>746</v>
      </c>
      <c r="D125" s="42" t="s">
        <v>494</v>
      </c>
      <c r="E125" s="157">
        <v>1970</v>
      </c>
      <c r="F125" s="42" t="s">
        <v>524</v>
      </c>
      <c r="G125" s="158">
        <v>0.020439814814814817</v>
      </c>
      <c r="H125" s="159">
        <v>10.192525481313703</v>
      </c>
      <c r="I125" s="158">
        <v>0.004087962962962963</v>
      </c>
    </row>
    <row r="126" spans="1:9" ht="12.75">
      <c r="A126" s="42">
        <v>125</v>
      </c>
      <c r="B126" s="42">
        <v>404</v>
      </c>
      <c r="C126" s="42" t="s">
        <v>747</v>
      </c>
      <c r="D126" s="42" t="s">
        <v>494</v>
      </c>
      <c r="E126" s="157">
        <v>1975</v>
      </c>
      <c r="F126" s="42" t="s">
        <v>470</v>
      </c>
      <c r="G126" s="158">
        <v>0.02050925925925926</v>
      </c>
      <c r="H126" s="159">
        <v>10.15801354401806</v>
      </c>
      <c r="I126" s="158">
        <v>0.004101851851851851</v>
      </c>
    </row>
    <row r="127" spans="1:9" ht="12.75">
      <c r="A127" s="42">
        <v>126</v>
      </c>
      <c r="B127" s="42">
        <v>451</v>
      </c>
      <c r="C127" s="42" t="s">
        <v>748</v>
      </c>
      <c r="D127" s="42" t="s">
        <v>494</v>
      </c>
      <c r="E127" s="157">
        <v>1953</v>
      </c>
      <c r="F127" s="42" t="s">
        <v>479</v>
      </c>
      <c r="G127" s="158">
        <v>0.02056712962962963</v>
      </c>
      <c r="H127" s="159">
        <v>10.129431626336522</v>
      </c>
      <c r="I127" s="158">
        <v>0.004113425925925926</v>
      </c>
    </row>
    <row r="128" spans="1:9" ht="12.75">
      <c r="A128" s="42">
        <v>127</v>
      </c>
      <c r="B128" s="42">
        <v>334</v>
      </c>
      <c r="C128" s="42" t="s">
        <v>749</v>
      </c>
      <c r="D128" s="42" t="s">
        <v>465</v>
      </c>
      <c r="E128" s="157">
        <v>1956</v>
      </c>
      <c r="F128" s="42" t="s">
        <v>750</v>
      </c>
      <c r="G128" s="158">
        <v>0.020578703703703703</v>
      </c>
      <c r="H128" s="159">
        <v>10.123734533183352</v>
      </c>
      <c r="I128" s="158">
        <v>0.004115740740740741</v>
      </c>
    </row>
    <row r="129" spans="1:9" ht="12.75">
      <c r="A129" s="42">
        <v>128</v>
      </c>
      <c r="B129" s="42">
        <v>384</v>
      </c>
      <c r="C129" s="42" t="s">
        <v>751</v>
      </c>
      <c r="D129" s="42" t="s">
        <v>465</v>
      </c>
      <c r="E129" s="157">
        <v>1993</v>
      </c>
      <c r="F129" s="42" t="s">
        <v>470</v>
      </c>
      <c r="G129" s="158">
        <v>0.020625</v>
      </c>
      <c r="H129" s="159">
        <v>10.1010101010101</v>
      </c>
      <c r="I129" s="158">
        <v>0.004125</v>
      </c>
    </row>
    <row r="130" spans="1:9" ht="12.75">
      <c r="A130" s="42">
        <v>129</v>
      </c>
      <c r="B130" s="42">
        <v>381</v>
      </c>
      <c r="C130" s="42" t="s">
        <v>752</v>
      </c>
      <c r="D130" s="42" t="s">
        <v>465</v>
      </c>
      <c r="E130" s="157">
        <v>1991</v>
      </c>
      <c r="F130" s="42" t="s">
        <v>485</v>
      </c>
      <c r="G130" s="158">
        <v>0.020636574074074075</v>
      </c>
      <c r="H130" s="159">
        <v>10.095344924284912</v>
      </c>
      <c r="I130" s="158">
        <v>0.0041273148148148146</v>
      </c>
    </row>
    <row r="131" spans="1:9" ht="12.75">
      <c r="A131" s="42">
        <v>130</v>
      </c>
      <c r="B131" s="42">
        <v>382</v>
      </c>
      <c r="C131" s="42" t="s">
        <v>753</v>
      </c>
      <c r="D131" s="42" t="s">
        <v>465</v>
      </c>
      <c r="E131" s="157">
        <v>1982</v>
      </c>
      <c r="F131" s="42" t="s">
        <v>476</v>
      </c>
      <c r="G131" s="158">
        <v>0.020636574074074075</v>
      </c>
      <c r="H131" s="159">
        <v>10.095344924284912</v>
      </c>
      <c r="I131" s="158">
        <v>0.0041273148148148146</v>
      </c>
    </row>
    <row r="132" spans="1:9" ht="12.75">
      <c r="A132" s="42">
        <v>131</v>
      </c>
      <c r="B132" s="42">
        <v>347</v>
      </c>
      <c r="C132" s="42" t="s">
        <v>754</v>
      </c>
      <c r="D132" s="42" t="s">
        <v>494</v>
      </c>
      <c r="E132" s="157">
        <v>1966</v>
      </c>
      <c r="F132" s="42" t="s">
        <v>470</v>
      </c>
      <c r="G132" s="158">
        <v>0.02065972222222222</v>
      </c>
      <c r="H132" s="159">
        <v>10.084033613445378</v>
      </c>
      <c r="I132" s="158">
        <v>0.004131944444444444</v>
      </c>
    </row>
    <row r="133" spans="1:9" ht="12.75">
      <c r="A133" s="42">
        <v>132</v>
      </c>
      <c r="B133" s="42">
        <v>378</v>
      </c>
      <c r="C133" s="42" t="s">
        <v>755</v>
      </c>
      <c r="D133" s="42" t="s">
        <v>465</v>
      </c>
      <c r="E133" s="157">
        <v>1987</v>
      </c>
      <c r="F133" s="42" t="s">
        <v>508</v>
      </c>
      <c r="G133" s="158">
        <v>0.020682870370370372</v>
      </c>
      <c r="H133" s="159">
        <v>10.072747621712367</v>
      </c>
      <c r="I133" s="158">
        <v>0.004136574074074075</v>
      </c>
    </row>
    <row r="134" spans="1:9" ht="12.75">
      <c r="A134" s="42">
        <v>133</v>
      </c>
      <c r="B134" s="42">
        <v>385</v>
      </c>
      <c r="C134" s="42" t="s">
        <v>756</v>
      </c>
      <c r="D134" s="42" t="s">
        <v>465</v>
      </c>
      <c r="E134" s="157">
        <v>1976</v>
      </c>
      <c r="F134" s="42" t="s">
        <v>474</v>
      </c>
      <c r="G134" s="158">
        <v>0.020694444444444446</v>
      </c>
      <c r="H134" s="159">
        <v>10.06711409395973</v>
      </c>
      <c r="I134" s="158">
        <v>0.004138888888888889</v>
      </c>
    </row>
    <row r="135" spans="1:9" ht="12.75">
      <c r="A135" s="42">
        <v>134</v>
      </c>
      <c r="B135" s="42">
        <v>376</v>
      </c>
      <c r="C135" s="42" t="s">
        <v>757</v>
      </c>
      <c r="D135" s="42" t="s">
        <v>465</v>
      </c>
      <c r="E135" s="157">
        <v>1986</v>
      </c>
      <c r="F135" s="42" t="s">
        <v>474</v>
      </c>
      <c r="G135" s="158">
        <v>0.020694444444444446</v>
      </c>
      <c r="H135" s="159">
        <v>10.06711409395973</v>
      </c>
      <c r="I135" s="158">
        <v>0.004138888888888889</v>
      </c>
    </row>
    <row r="136" spans="1:9" ht="12.75">
      <c r="A136" s="42">
        <v>135</v>
      </c>
      <c r="B136" s="42">
        <v>374</v>
      </c>
      <c r="C136" s="42" t="s">
        <v>758</v>
      </c>
      <c r="D136" s="42" t="s">
        <v>465</v>
      </c>
      <c r="E136" s="157">
        <v>1993</v>
      </c>
      <c r="F136" s="42" t="s">
        <v>470</v>
      </c>
      <c r="G136" s="158">
        <v>0.02070601851851852</v>
      </c>
      <c r="H136" s="159">
        <v>10.061486864169927</v>
      </c>
      <c r="I136" s="158">
        <v>0.004141203703703704</v>
      </c>
    </row>
    <row r="137" spans="1:9" ht="12.75">
      <c r="A137" s="42">
        <v>136</v>
      </c>
      <c r="B137" s="42">
        <v>380</v>
      </c>
      <c r="C137" s="42" t="s">
        <v>759</v>
      </c>
      <c r="D137" s="42" t="s">
        <v>494</v>
      </c>
      <c r="E137" s="157">
        <v>1983</v>
      </c>
      <c r="F137" s="42" t="s">
        <v>508</v>
      </c>
      <c r="G137" s="158">
        <v>0.02070601851851852</v>
      </c>
      <c r="H137" s="159">
        <v>10.061486864169927</v>
      </c>
      <c r="I137" s="158">
        <v>0.004141203703703704</v>
      </c>
    </row>
    <row r="138" spans="1:9" ht="12.75">
      <c r="A138" s="42">
        <v>137</v>
      </c>
      <c r="B138" s="42">
        <v>379</v>
      </c>
      <c r="C138" s="42" t="s">
        <v>760</v>
      </c>
      <c r="D138" s="42" t="s">
        <v>494</v>
      </c>
      <c r="E138" s="157">
        <v>1967</v>
      </c>
      <c r="F138" s="42" t="s">
        <v>508</v>
      </c>
      <c r="G138" s="158">
        <v>0.02071759259259259</v>
      </c>
      <c r="H138" s="159">
        <v>10.055865921787712</v>
      </c>
      <c r="I138" s="158">
        <v>0.004143518518518518</v>
      </c>
    </row>
    <row r="139" spans="1:9" ht="12.75">
      <c r="A139" s="42">
        <v>138</v>
      </c>
      <c r="B139" s="42">
        <v>375</v>
      </c>
      <c r="C139" s="42" t="s">
        <v>761</v>
      </c>
      <c r="D139" s="42" t="s">
        <v>465</v>
      </c>
      <c r="E139" s="157">
        <v>1989</v>
      </c>
      <c r="F139" s="42" t="s">
        <v>508</v>
      </c>
      <c r="G139" s="158">
        <v>0.020729166666666667</v>
      </c>
      <c r="H139" s="159">
        <v>10.050251256281408</v>
      </c>
      <c r="I139" s="158">
        <v>0.004145833333333333</v>
      </c>
    </row>
    <row r="140" spans="1:9" ht="12.75">
      <c r="A140" s="42">
        <v>139</v>
      </c>
      <c r="B140" s="42">
        <v>383</v>
      </c>
      <c r="C140" s="42" t="s">
        <v>762</v>
      </c>
      <c r="D140" s="42" t="s">
        <v>465</v>
      </c>
      <c r="E140" s="157">
        <v>1989</v>
      </c>
      <c r="F140" s="42" t="s">
        <v>470</v>
      </c>
      <c r="G140" s="158">
        <v>0.02074074074074074</v>
      </c>
      <c r="H140" s="159">
        <v>10.044642857142858</v>
      </c>
      <c r="I140" s="158">
        <v>0.004148148148148148</v>
      </c>
    </row>
    <row r="141" spans="1:9" ht="12.75">
      <c r="A141" s="42">
        <v>140</v>
      </c>
      <c r="B141" s="42">
        <v>377</v>
      </c>
      <c r="C141" s="42" t="s">
        <v>763</v>
      </c>
      <c r="D141" s="42" t="s">
        <v>465</v>
      </c>
      <c r="E141" s="157">
        <v>1983</v>
      </c>
      <c r="F141" s="42" t="s">
        <v>561</v>
      </c>
      <c r="G141" s="158">
        <v>0.02074074074074074</v>
      </c>
      <c r="H141" s="159">
        <v>10.044642857142858</v>
      </c>
      <c r="I141" s="158">
        <v>0.004148148148148148</v>
      </c>
    </row>
    <row r="142" spans="1:9" ht="12.75">
      <c r="A142" s="42">
        <v>141</v>
      </c>
      <c r="B142" s="42">
        <v>373</v>
      </c>
      <c r="C142" s="42" t="s">
        <v>764</v>
      </c>
      <c r="D142" s="42" t="s">
        <v>465</v>
      </c>
      <c r="E142" s="157">
        <v>1968</v>
      </c>
      <c r="F142" s="42" t="s">
        <v>470</v>
      </c>
      <c r="G142" s="158">
        <v>0.02074074074074074</v>
      </c>
      <c r="H142" s="159">
        <v>10.044642857142858</v>
      </c>
      <c r="I142" s="158">
        <v>0.004148148148148148</v>
      </c>
    </row>
    <row r="143" spans="1:9" ht="12.75">
      <c r="A143" s="42">
        <v>142</v>
      </c>
      <c r="B143" s="42">
        <v>319</v>
      </c>
      <c r="C143" s="42" t="s">
        <v>765</v>
      </c>
      <c r="D143" s="42" t="s">
        <v>465</v>
      </c>
      <c r="E143" s="157">
        <v>1991</v>
      </c>
      <c r="F143" s="42" t="s">
        <v>470</v>
      </c>
      <c r="G143" s="158">
        <v>0.020810185185185185</v>
      </c>
      <c r="H143" s="159">
        <v>10.011123470522802</v>
      </c>
      <c r="I143" s="158">
        <v>0.004162037037037037</v>
      </c>
    </row>
    <row r="144" spans="1:9" ht="12.75">
      <c r="A144" s="42">
        <v>143</v>
      </c>
      <c r="B144" s="42">
        <v>323</v>
      </c>
      <c r="C144" s="42" t="s">
        <v>766</v>
      </c>
      <c r="D144" s="42" t="s">
        <v>494</v>
      </c>
      <c r="E144" s="157">
        <v>1988</v>
      </c>
      <c r="F144" s="42" t="s">
        <v>470</v>
      </c>
      <c r="G144" s="158">
        <v>0.020868055555555556</v>
      </c>
      <c r="H144" s="159">
        <v>9.983361064891847</v>
      </c>
      <c r="I144" s="158">
        <v>0.0041736111111111114</v>
      </c>
    </row>
    <row r="145" spans="1:9" ht="12.75">
      <c r="A145" s="42">
        <v>144</v>
      </c>
      <c r="B145" s="42">
        <v>317</v>
      </c>
      <c r="C145" s="42" t="s">
        <v>767</v>
      </c>
      <c r="D145" s="42" t="s">
        <v>494</v>
      </c>
      <c r="E145" s="157">
        <v>1985</v>
      </c>
      <c r="F145" s="42" t="s">
        <v>470</v>
      </c>
      <c r="G145" s="158">
        <v>0.021168981481481483</v>
      </c>
      <c r="H145" s="159">
        <v>9.841443411700382</v>
      </c>
      <c r="I145" s="158">
        <v>0.004233796296296296</v>
      </c>
    </row>
    <row r="146" spans="1:9" ht="12.75">
      <c r="A146" s="42">
        <v>145</v>
      </c>
      <c r="B146" s="42">
        <v>391</v>
      </c>
      <c r="C146" s="42" t="s">
        <v>768</v>
      </c>
      <c r="D146" s="42" t="s">
        <v>465</v>
      </c>
      <c r="E146" s="157">
        <v>1971</v>
      </c>
      <c r="F146" s="42" t="s">
        <v>508</v>
      </c>
      <c r="G146" s="158">
        <v>0.021493055555555557</v>
      </c>
      <c r="H146" s="159">
        <v>9.693053311793214</v>
      </c>
      <c r="I146" s="158">
        <v>0.0042986111111111116</v>
      </c>
    </row>
    <row r="147" spans="1:9" ht="12.75">
      <c r="A147" s="42">
        <v>146</v>
      </c>
      <c r="B147" s="42">
        <v>318</v>
      </c>
      <c r="C147" s="42" t="s">
        <v>769</v>
      </c>
      <c r="D147" s="42" t="s">
        <v>465</v>
      </c>
      <c r="E147" s="157">
        <v>1979</v>
      </c>
      <c r="F147" s="42" t="s">
        <v>470</v>
      </c>
      <c r="G147" s="158">
        <v>0.02153935185185185</v>
      </c>
      <c r="H147" s="159">
        <v>9.67221923696937</v>
      </c>
      <c r="I147" s="158">
        <v>0.00430787037037037</v>
      </c>
    </row>
    <row r="148" spans="1:9" ht="12.75">
      <c r="A148" s="42">
        <v>147</v>
      </c>
      <c r="B148" s="42">
        <v>353</v>
      </c>
      <c r="C148" s="42" t="s">
        <v>770</v>
      </c>
      <c r="D148" s="42" t="s">
        <v>494</v>
      </c>
      <c r="E148" s="157">
        <v>1974</v>
      </c>
      <c r="F148" s="42" t="s">
        <v>470</v>
      </c>
      <c r="G148" s="158">
        <v>0.0215625</v>
      </c>
      <c r="H148" s="159">
        <v>9.66183574879227</v>
      </c>
      <c r="I148" s="158">
        <v>0.0043124999999999995</v>
      </c>
    </row>
    <row r="149" spans="1:9" ht="12.75">
      <c r="A149" s="42">
        <v>148</v>
      </c>
      <c r="B149" s="42">
        <v>416</v>
      </c>
      <c r="C149" s="42" t="s">
        <v>771</v>
      </c>
      <c r="D149" s="42" t="s">
        <v>494</v>
      </c>
      <c r="E149" s="157">
        <v>1962</v>
      </c>
      <c r="F149" s="42" t="s">
        <v>470</v>
      </c>
      <c r="G149" s="158">
        <v>0.021574074074074075</v>
      </c>
      <c r="H149" s="159">
        <v>9.65665236051502</v>
      </c>
      <c r="I149" s="158">
        <v>0.004314814814814815</v>
      </c>
    </row>
    <row r="150" spans="1:9" ht="12.75">
      <c r="A150" s="42">
        <v>149</v>
      </c>
      <c r="B150" s="42">
        <v>335</v>
      </c>
      <c r="C150" s="42" t="s">
        <v>772</v>
      </c>
      <c r="D150" s="42" t="s">
        <v>465</v>
      </c>
      <c r="E150" s="157">
        <v>1963</v>
      </c>
      <c r="F150" s="42" t="s">
        <v>470</v>
      </c>
      <c r="G150" s="158">
        <v>0.021631944444444443</v>
      </c>
      <c r="H150" s="159">
        <v>9.630818619582664</v>
      </c>
      <c r="I150" s="158">
        <v>0.004326388888888888</v>
      </c>
    </row>
    <row r="151" spans="1:9" ht="12.75">
      <c r="A151" s="42">
        <v>150</v>
      </c>
      <c r="B151" s="42">
        <v>415</v>
      </c>
      <c r="C151" s="42" t="s">
        <v>773</v>
      </c>
      <c r="D151" s="42" t="s">
        <v>494</v>
      </c>
      <c r="E151" s="157">
        <v>1970</v>
      </c>
      <c r="F151" s="42" t="s">
        <v>524</v>
      </c>
      <c r="G151" s="158">
        <v>0.021689814814814815</v>
      </c>
      <c r="H151" s="159">
        <v>9.6051227321238</v>
      </c>
      <c r="I151" s="158">
        <v>0.004337962962962963</v>
      </c>
    </row>
    <row r="152" spans="1:9" ht="12.75">
      <c r="A152" s="42">
        <v>151</v>
      </c>
      <c r="B152" s="42">
        <v>352</v>
      </c>
      <c r="C152" s="42" t="s">
        <v>774</v>
      </c>
      <c r="D152" s="42" t="s">
        <v>494</v>
      </c>
      <c r="E152" s="157">
        <v>1968</v>
      </c>
      <c r="F152" s="42" t="s">
        <v>524</v>
      </c>
      <c r="G152" s="158">
        <v>0.02170138888888889</v>
      </c>
      <c r="H152" s="159">
        <v>9.6</v>
      </c>
      <c r="I152" s="158">
        <v>0.004340277777777778</v>
      </c>
    </row>
    <row r="153" spans="1:9" s="160" customFormat="1" ht="15">
      <c r="A153" s="160">
        <v>152</v>
      </c>
      <c r="B153" s="160">
        <v>441</v>
      </c>
      <c r="C153" s="160" t="s">
        <v>775</v>
      </c>
      <c r="D153" s="160" t="s">
        <v>494</v>
      </c>
      <c r="E153" s="161">
        <v>1970</v>
      </c>
      <c r="F153" s="160" t="s">
        <v>468</v>
      </c>
      <c r="G153" s="162">
        <v>0.021979166666666664</v>
      </c>
      <c r="H153" s="163">
        <v>9.478672985781992</v>
      </c>
      <c r="I153" s="162">
        <v>0.004395833333333333</v>
      </c>
    </row>
    <row r="154" spans="1:9" ht="12.75">
      <c r="A154" s="42">
        <v>153</v>
      </c>
      <c r="B154" s="42">
        <v>459</v>
      </c>
      <c r="C154" s="42" t="s">
        <v>776</v>
      </c>
      <c r="D154" s="42" t="s">
        <v>494</v>
      </c>
      <c r="E154" s="157">
        <v>1955</v>
      </c>
      <c r="F154" s="42" t="s">
        <v>524</v>
      </c>
      <c r="G154" s="158">
        <v>0.02199074074074074</v>
      </c>
      <c r="H154" s="159">
        <v>9.473684210526315</v>
      </c>
      <c r="I154" s="158">
        <v>0.004398148148148148</v>
      </c>
    </row>
    <row r="155" spans="1:9" ht="12.75">
      <c r="A155" s="42">
        <v>154</v>
      </c>
      <c r="B155" s="42">
        <v>443</v>
      </c>
      <c r="C155" s="42" t="s">
        <v>777</v>
      </c>
      <c r="D155" s="42" t="s">
        <v>494</v>
      </c>
      <c r="E155" s="157">
        <v>1948</v>
      </c>
      <c r="F155" s="42" t="s">
        <v>524</v>
      </c>
      <c r="G155" s="158">
        <v>0.02200231481481482</v>
      </c>
      <c r="H155" s="159">
        <v>9.468700683850603</v>
      </c>
      <c r="I155" s="158">
        <v>0.004400462962962964</v>
      </c>
    </row>
    <row r="156" spans="1:9" ht="12.75">
      <c r="A156" s="42">
        <v>155</v>
      </c>
      <c r="B156" s="42">
        <v>435</v>
      </c>
      <c r="C156" s="42" t="s">
        <v>778</v>
      </c>
      <c r="D156" s="42" t="s">
        <v>494</v>
      </c>
      <c r="E156" s="157">
        <v>1987</v>
      </c>
      <c r="F156" s="42" t="s">
        <v>537</v>
      </c>
      <c r="G156" s="158">
        <v>0.022141203703703705</v>
      </c>
      <c r="H156" s="159">
        <v>9.409304756926293</v>
      </c>
      <c r="I156" s="158">
        <v>0.004428240740740741</v>
      </c>
    </row>
    <row r="157" spans="1:9" ht="12.75">
      <c r="A157" s="42">
        <v>156</v>
      </c>
      <c r="B157" s="42">
        <v>439</v>
      </c>
      <c r="C157" s="42" t="s">
        <v>779</v>
      </c>
      <c r="D157" s="42" t="s">
        <v>494</v>
      </c>
      <c r="E157" s="157">
        <v>1994</v>
      </c>
      <c r="F157" s="42" t="s">
        <v>515</v>
      </c>
      <c r="G157" s="158">
        <v>0.022164351851851852</v>
      </c>
      <c r="H157" s="159">
        <v>9.399477806788513</v>
      </c>
      <c r="I157" s="158">
        <v>0.00443287037037037</v>
      </c>
    </row>
    <row r="158" spans="1:9" ht="12.75">
      <c r="A158" s="42">
        <v>157</v>
      </c>
      <c r="B158" s="42">
        <v>390</v>
      </c>
      <c r="C158" s="42" t="s">
        <v>780</v>
      </c>
      <c r="D158" s="42" t="s">
        <v>494</v>
      </c>
      <c r="E158" s="157">
        <v>1965</v>
      </c>
      <c r="F158" s="42" t="s">
        <v>508</v>
      </c>
      <c r="G158" s="158">
        <v>0.02217592592592593</v>
      </c>
      <c r="H158" s="159">
        <v>9.39457202505219</v>
      </c>
      <c r="I158" s="158">
        <v>0.004435185185185186</v>
      </c>
    </row>
    <row r="159" spans="1:9" ht="12.75">
      <c r="A159" s="42">
        <v>158</v>
      </c>
      <c r="B159" s="42">
        <v>406</v>
      </c>
      <c r="C159" s="42" t="s">
        <v>781</v>
      </c>
      <c r="D159" s="42" t="s">
        <v>465</v>
      </c>
      <c r="E159" s="157">
        <v>1957</v>
      </c>
      <c r="F159" s="42" t="s">
        <v>470</v>
      </c>
      <c r="G159" s="158">
        <v>0.0221875</v>
      </c>
      <c r="H159" s="159">
        <v>9.389671361502348</v>
      </c>
      <c r="I159" s="158">
        <v>0.0044375</v>
      </c>
    </row>
    <row r="160" spans="1:9" ht="12.75">
      <c r="A160" s="42">
        <v>159</v>
      </c>
      <c r="B160" s="42">
        <v>392</v>
      </c>
      <c r="C160" s="42" t="s">
        <v>782</v>
      </c>
      <c r="D160" s="42" t="s">
        <v>494</v>
      </c>
      <c r="E160" s="157">
        <v>1985</v>
      </c>
      <c r="F160" s="42" t="s">
        <v>508</v>
      </c>
      <c r="G160" s="158">
        <v>0.02238425925925926</v>
      </c>
      <c r="H160" s="159">
        <v>9.307135470527404</v>
      </c>
      <c r="I160" s="158">
        <v>0.004476851851851852</v>
      </c>
    </row>
    <row r="161" spans="1:9" ht="12.75">
      <c r="A161" s="42">
        <v>160</v>
      </c>
      <c r="B161" s="42">
        <v>386</v>
      </c>
      <c r="C161" s="42" t="s">
        <v>783</v>
      </c>
      <c r="D161" s="42" t="s">
        <v>494</v>
      </c>
      <c r="E161" s="157">
        <v>1985</v>
      </c>
      <c r="F161" s="42" t="s">
        <v>470</v>
      </c>
      <c r="G161" s="158">
        <v>0.022395833333333334</v>
      </c>
      <c r="H161" s="159">
        <v>9.30232558139535</v>
      </c>
      <c r="I161" s="158">
        <v>0.004479166666666667</v>
      </c>
    </row>
    <row r="162" spans="1:9" ht="12.75">
      <c r="A162" s="42">
        <v>161</v>
      </c>
      <c r="B162" s="42">
        <v>322</v>
      </c>
      <c r="C162" s="42" t="s">
        <v>784</v>
      </c>
      <c r="D162" s="42" t="s">
        <v>494</v>
      </c>
      <c r="E162" s="157">
        <v>1989</v>
      </c>
      <c r="F162" s="42" t="s">
        <v>470</v>
      </c>
      <c r="G162" s="158">
        <v>0.022546296296296297</v>
      </c>
      <c r="H162" s="159">
        <v>9.240246406570842</v>
      </c>
      <c r="I162" s="158">
        <v>0.00450925925925926</v>
      </c>
    </row>
    <row r="163" spans="1:9" ht="12.75">
      <c r="A163" s="42">
        <v>162</v>
      </c>
      <c r="B163" s="42">
        <v>450</v>
      </c>
      <c r="C163" s="42" t="s">
        <v>785</v>
      </c>
      <c r="D163" s="42" t="s">
        <v>494</v>
      </c>
      <c r="E163" s="157">
        <v>1961</v>
      </c>
      <c r="F163" s="42" t="s">
        <v>470</v>
      </c>
      <c r="G163" s="158">
        <v>0.022824074074074076</v>
      </c>
      <c r="H163" s="159">
        <v>9.127789046653144</v>
      </c>
      <c r="I163" s="158">
        <v>0.004564814814814815</v>
      </c>
    </row>
    <row r="164" spans="1:9" ht="12.75">
      <c r="A164" s="42">
        <v>163</v>
      </c>
      <c r="B164" s="42">
        <v>452</v>
      </c>
      <c r="C164" s="42" t="s">
        <v>786</v>
      </c>
      <c r="D164" s="42" t="s">
        <v>494</v>
      </c>
      <c r="E164" s="157">
        <v>1943</v>
      </c>
      <c r="F164" s="42" t="s">
        <v>470</v>
      </c>
      <c r="G164" s="158">
        <v>0.022835648148148147</v>
      </c>
      <c r="H164" s="159">
        <v>9.12316269640142</v>
      </c>
      <c r="I164" s="158">
        <v>0.004567129629629629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A1" sqref="A1:IV16384"/>
    </sheetView>
  </sheetViews>
  <sheetFormatPr defaultColWidth="9.140625" defaultRowHeight="12.75"/>
  <cols>
    <col min="1" max="2" width="9.140625" style="42" customWidth="1"/>
    <col min="3" max="3" width="22.00390625" style="42" bestFit="1" customWidth="1"/>
    <col min="4" max="16384" width="9.140625" style="42" customWidth="1"/>
  </cols>
  <sheetData>
    <row r="1" spans="1:9" s="153" customFormat="1" ht="15">
      <c r="A1" s="156" t="s">
        <v>372</v>
      </c>
      <c r="B1" s="156" t="s">
        <v>458</v>
      </c>
      <c r="C1" s="156" t="s">
        <v>44</v>
      </c>
      <c r="D1" s="156" t="s">
        <v>459</v>
      </c>
      <c r="E1" s="156" t="s">
        <v>460</v>
      </c>
      <c r="F1" s="156" t="s">
        <v>461</v>
      </c>
      <c r="G1" s="156" t="s">
        <v>80</v>
      </c>
      <c r="H1" s="156" t="s">
        <v>462</v>
      </c>
      <c r="I1" s="156" t="s">
        <v>463</v>
      </c>
    </row>
    <row r="2" spans="1:9" ht="12.75">
      <c r="A2" s="42">
        <v>1</v>
      </c>
      <c r="B2" s="42">
        <v>577</v>
      </c>
      <c r="C2" s="42" t="s">
        <v>464</v>
      </c>
      <c r="D2" s="42" t="s">
        <v>465</v>
      </c>
      <c r="E2" s="157">
        <v>1982</v>
      </c>
      <c r="F2" s="42" t="s">
        <v>466</v>
      </c>
      <c r="G2" s="158">
        <v>0.022488425925925926</v>
      </c>
      <c r="H2" s="159">
        <v>18.528049408131753</v>
      </c>
      <c r="I2" s="158">
        <v>0.0022488425925925926</v>
      </c>
    </row>
    <row r="3" spans="1:9" s="160" customFormat="1" ht="15">
      <c r="A3" s="160">
        <v>2</v>
      </c>
      <c r="B3" s="160">
        <v>637</v>
      </c>
      <c r="C3" s="160" t="s">
        <v>467</v>
      </c>
      <c r="D3" s="160" t="s">
        <v>465</v>
      </c>
      <c r="E3" s="161">
        <v>1965</v>
      </c>
      <c r="F3" s="160" t="s">
        <v>468</v>
      </c>
      <c r="G3" s="162">
        <v>0.02462962962962963</v>
      </c>
      <c r="H3" s="163">
        <v>16.917293233082706</v>
      </c>
      <c r="I3" s="162">
        <v>0.002462962962962963</v>
      </c>
    </row>
    <row r="4" spans="1:9" ht="12.75">
      <c r="A4" s="42">
        <v>3</v>
      </c>
      <c r="B4" s="42">
        <v>607</v>
      </c>
      <c r="C4" s="42" t="s">
        <v>469</v>
      </c>
      <c r="D4" s="42" t="s">
        <v>465</v>
      </c>
      <c r="E4" s="157">
        <v>1984</v>
      </c>
      <c r="F4" s="42" t="s">
        <v>470</v>
      </c>
      <c r="G4" s="158">
        <v>0.025104166666666664</v>
      </c>
      <c r="H4" s="159">
        <v>16.597510373443985</v>
      </c>
      <c r="I4" s="158">
        <v>0.0025104166666666664</v>
      </c>
    </row>
    <row r="5" spans="1:9" s="160" customFormat="1" ht="15">
      <c r="A5" s="160">
        <v>4</v>
      </c>
      <c r="B5" s="160">
        <v>560</v>
      </c>
      <c r="C5" s="160" t="s">
        <v>471</v>
      </c>
      <c r="D5" s="160" t="s">
        <v>465</v>
      </c>
      <c r="E5" s="161">
        <v>1969</v>
      </c>
      <c r="F5" s="160" t="s">
        <v>468</v>
      </c>
      <c r="G5" s="162">
        <v>0.02532407407407408</v>
      </c>
      <c r="H5" s="163">
        <v>16.45338208409506</v>
      </c>
      <c r="I5" s="162">
        <v>0.0025324074074074077</v>
      </c>
    </row>
    <row r="6" spans="1:9" s="160" customFormat="1" ht="15">
      <c r="A6" s="160">
        <v>5</v>
      </c>
      <c r="B6" s="160">
        <v>593</v>
      </c>
      <c r="C6" s="160" t="s">
        <v>472</v>
      </c>
      <c r="D6" s="160" t="s">
        <v>465</v>
      </c>
      <c r="E6" s="161">
        <v>1990</v>
      </c>
      <c r="F6" s="160" t="s">
        <v>468</v>
      </c>
      <c r="G6" s="162">
        <v>0.02549768518518519</v>
      </c>
      <c r="H6" s="163">
        <v>16.34135270086246</v>
      </c>
      <c r="I6" s="162">
        <v>0.002549768518518519</v>
      </c>
    </row>
    <row r="7" spans="1:9" ht="12.75">
      <c r="A7" s="42">
        <v>6</v>
      </c>
      <c r="B7" s="42">
        <v>619</v>
      </c>
      <c r="C7" s="42" t="s">
        <v>473</v>
      </c>
      <c r="D7" s="42" t="s">
        <v>465</v>
      </c>
      <c r="E7" s="157">
        <v>1982</v>
      </c>
      <c r="F7" s="42" t="s">
        <v>474</v>
      </c>
      <c r="G7" s="158">
        <v>0.025636574074074072</v>
      </c>
      <c r="H7" s="159">
        <v>16.252821670428897</v>
      </c>
      <c r="I7" s="158">
        <v>0.0025636574074074073</v>
      </c>
    </row>
    <row r="8" spans="1:9" ht="12.75">
      <c r="A8" s="42">
        <v>7</v>
      </c>
      <c r="B8" s="42">
        <v>598</v>
      </c>
      <c r="C8" s="42" t="s">
        <v>475</v>
      </c>
      <c r="D8" s="42" t="s">
        <v>465</v>
      </c>
      <c r="E8" s="157">
        <v>1965</v>
      </c>
      <c r="F8" s="42" t="s">
        <v>476</v>
      </c>
      <c r="G8" s="158">
        <v>0.02596064814814815</v>
      </c>
      <c r="H8" s="159">
        <v>16.049933125278645</v>
      </c>
      <c r="I8" s="158">
        <v>0.002596064814814815</v>
      </c>
    </row>
    <row r="9" spans="1:9" ht="12.75">
      <c r="A9" s="42">
        <v>8</v>
      </c>
      <c r="B9" s="42">
        <v>632</v>
      </c>
      <c r="C9" s="42" t="s">
        <v>477</v>
      </c>
      <c r="D9" s="42" t="s">
        <v>465</v>
      </c>
      <c r="E9" s="157">
        <v>1983</v>
      </c>
      <c r="F9" s="42" t="s">
        <v>470</v>
      </c>
      <c r="G9" s="158">
        <v>0.026412037037037036</v>
      </c>
      <c r="H9" s="159">
        <v>15.77563540753725</v>
      </c>
      <c r="I9" s="158">
        <v>0.0026412037037037038</v>
      </c>
    </row>
    <row r="10" spans="1:9" ht="12.75">
      <c r="A10" s="42">
        <v>9</v>
      </c>
      <c r="B10" s="42">
        <v>605</v>
      </c>
      <c r="C10" s="42" t="s">
        <v>478</v>
      </c>
      <c r="D10" s="42" t="s">
        <v>465</v>
      </c>
      <c r="E10" s="157">
        <v>1971</v>
      </c>
      <c r="F10" s="42" t="s">
        <v>479</v>
      </c>
      <c r="G10" s="158">
        <v>0.026504629629629628</v>
      </c>
      <c r="H10" s="159">
        <v>15.72052401746725</v>
      </c>
      <c r="I10" s="158">
        <v>0.002650462962962963</v>
      </c>
    </row>
    <row r="11" spans="1:9" ht="12.75">
      <c r="A11" s="42">
        <v>10</v>
      </c>
      <c r="B11" s="42">
        <v>590</v>
      </c>
      <c r="C11" s="42" t="s">
        <v>480</v>
      </c>
      <c r="D11" s="42" t="s">
        <v>465</v>
      </c>
      <c r="E11" s="157">
        <v>1974</v>
      </c>
      <c r="F11" s="42" t="s">
        <v>470</v>
      </c>
      <c r="G11" s="158">
        <v>0.02659722222222222</v>
      </c>
      <c r="H11" s="159">
        <v>15.66579634464752</v>
      </c>
      <c r="I11" s="158">
        <v>0.002659722222222222</v>
      </c>
    </row>
    <row r="12" spans="1:9" s="160" customFormat="1" ht="15">
      <c r="A12" s="160">
        <v>11</v>
      </c>
      <c r="B12" s="160">
        <v>559</v>
      </c>
      <c r="C12" s="160" t="s">
        <v>481</v>
      </c>
      <c r="D12" s="160" t="s">
        <v>465</v>
      </c>
      <c r="E12" s="161">
        <v>1975</v>
      </c>
      <c r="F12" s="160" t="s">
        <v>468</v>
      </c>
      <c r="G12" s="162">
        <v>0.026631944444444444</v>
      </c>
      <c r="H12" s="163">
        <v>15.645371577574968</v>
      </c>
      <c r="I12" s="162">
        <v>0.0026631944444444446</v>
      </c>
    </row>
    <row r="13" spans="1:9" s="160" customFormat="1" ht="15">
      <c r="A13" s="160">
        <v>12</v>
      </c>
      <c r="B13" s="160">
        <v>572</v>
      </c>
      <c r="C13" s="160" t="s">
        <v>482</v>
      </c>
      <c r="D13" s="160" t="s">
        <v>465</v>
      </c>
      <c r="E13" s="161">
        <v>1978</v>
      </c>
      <c r="F13" s="160" t="s">
        <v>468</v>
      </c>
      <c r="G13" s="162">
        <v>0.02665509259259259</v>
      </c>
      <c r="H13" s="163">
        <v>15.631784628745116</v>
      </c>
      <c r="I13" s="162">
        <v>0.002665509259259259</v>
      </c>
    </row>
    <row r="14" spans="1:9" s="160" customFormat="1" ht="15">
      <c r="A14" s="160">
        <v>13</v>
      </c>
      <c r="B14" s="160">
        <v>561</v>
      </c>
      <c r="C14" s="160" t="s">
        <v>483</v>
      </c>
      <c r="D14" s="160" t="s">
        <v>465</v>
      </c>
      <c r="E14" s="161">
        <v>1963</v>
      </c>
      <c r="F14" s="160" t="s">
        <v>468</v>
      </c>
      <c r="G14" s="162">
        <v>0.026759259259259257</v>
      </c>
      <c r="H14" s="163">
        <v>15.570934256055365</v>
      </c>
      <c r="I14" s="162">
        <v>0.0026759259259259258</v>
      </c>
    </row>
    <row r="15" spans="1:9" ht="12.75">
      <c r="A15" s="42">
        <v>14</v>
      </c>
      <c r="B15" s="42">
        <v>660</v>
      </c>
      <c r="C15" s="42" t="s">
        <v>484</v>
      </c>
      <c r="D15" s="42" t="s">
        <v>465</v>
      </c>
      <c r="E15" s="157">
        <v>1976</v>
      </c>
      <c r="F15" s="42" t="s">
        <v>485</v>
      </c>
      <c r="G15" s="158">
        <v>0.026828703703703702</v>
      </c>
      <c r="H15" s="159">
        <v>15.530629853321829</v>
      </c>
      <c r="I15" s="158">
        <v>0.00268287037037037</v>
      </c>
    </row>
    <row r="16" spans="1:9" ht="12.75">
      <c r="A16" s="42">
        <v>15</v>
      </c>
      <c r="B16" s="42">
        <v>626</v>
      </c>
      <c r="C16" s="42" t="s">
        <v>486</v>
      </c>
      <c r="D16" s="42" t="s">
        <v>465</v>
      </c>
      <c r="E16" s="157">
        <v>1977</v>
      </c>
      <c r="F16" s="42" t="s">
        <v>487</v>
      </c>
      <c r="G16" s="158">
        <v>0.026863425925925926</v>
      </c>
      <c r="H16" s="159">
        <v>15.510555794915986</v>
      </c>
      <c r="I16" s="158">
        <v>0.0026863425925925926</v>
      </c>
    </row>
    <row r="17" spans="1:9" s="160" customFormat="1" ht="15">
      <c r="A17" s="160">
        <v>16</v>
      </c>
      <c r="B17" s="160">
        <v>595</v>
      </c>
      <c r="C17" s="160" t="s">
        <v>488</v>
      </c>
      <c r="D17" s="160" t="s">
        <v>465</v>
      </c>
      <c r="E17" s="161">
        <v>1971</v>
      </c>
      <c r="F17" s="160" t="s">
        <v>468</v>
      </c>
      <c r="G17" s="162">
        <v>0.026875</v>
      </c>
      <c r="H17" s="163">
        <v>15.503875968992247</v>
      </c>
      <c r="I17" s="162">
        <v>0.0026875</v>
      </c>
    </row>
    <row r="18" spans="1:9" ht="12.75">
      <c r="A18" s="42">
        <v>17</v>
      </c>
      <c r="B18" s="42">
        <v>627</v>
      </c>
      <c r="C18" s="42" t="s">
        <v>489</v>
      </c>
      <c r="D18" s="42" t="s">
        <v>465</v>
      </c>
      <c r="E18" s="157">
        <v>1977</v>
      </c>
      <c r="F18" s="42" t="s">
        <v>490</v>
      </c>
      <c r="G18" s="158">
        <v>0.027233796296296298</v>
      </c>
      <c r="H18" s="159">
        <v>15.29961750956226</v>
      </c>
      <c r="I18" s="158">
        <v>0.00272337962962963</v>
      </c>
    </row>
    <row r="19" spans="1:9" ht="12.75">
      <c r="A19" s="42">
        <v>18</v>
      </c>
      <c r="B19" s="42">
        <v>662</v>
      </c>
      <c r="C19" s="42" t="s">
        <v>491</v>
      </c>
      <c r="D19" s="42" t="s">
        <v>465</v>
      </c>
      <c r="E19" s="157">
        <v>1979</v>
      </c>
      <c r="F19" s="42" t="s">
        <v>492</v>
      </c>
      <c r="G19" s="158">
        <v>0.027384259259259257</v>
      </c>
      <c r="H19" s="159">
        <v>15.215553677092139</v>
      </c>
      <c r="I19" s="158">
        <v>0.002738425925925926</v>
      </c>
    </row>
    <row r="20" spans="1:9" s="160" customFormat="1" ht="15">
      <c r="A20" s="160">
        <v>19</v>
      </c>
      <c r="B20" s="160">
        <v>553</v>
      </c>
      <c r="C20" s="160" t="s">
        <v>493</v>
      </c>
      <c r="D20" s="160" t="s">
        <v>494</v>
      </c>
      <c r="E20" s="161">
        <v>1980</v>
      </c>
      <c r="F20" s="160" t="s">
        <v>468</v>
      </c>
      <c r="G20" s="162">
        <v>0.027442129629629632</v>
      </c>
      <c r="H20" s="163">
        <v>15.183466891606914</v>
      </c>
      <c r="I20" s="162">
        <v>0.002744212962962963</v>
      </c>
    </row>
    <row r="21" spans="1:9" ht="12.75">
      <c r="A21" s="42">
        <v>20</v>
      </c>
      <c r="B21" s="42">
        <v>633</v>
      </c>
      <c r="C21" s="42" t="s">
        <v>495</v>
      </c>
      <c r="D21" s="42" t="s">
        <v>465</v>
      </c>
      <c r="E21" s="157">
        <v>1987</v>
      </c>
      <c r="F21" s="42" t="s">
        <v>490</v>
      </c>
      <c r="G21" s="158">
        <v>0.027453703703703702</v>
      </c>
      <c r="H21" s="159">
        <v>15.177065767284992</v>
      </c>
      <c r="I21" s="158">
        <v>0.0027453703703703702</v>
      </c>
    </row>
    <row r="22" spans="1:9" s="160" customFormat="1" ht="15">
      <c r="A22" s="160">
        <v>21</v>
      </c>
      <c r="B22" s="160">
        <v>562</v>
      </c>
      <c r="C22" s="160" t="s">
        <v>496</v>
      </c>
      <c r="D22" s="160" t="s">
        <v>465</v>
      </c>
      <c r="E22" s="161">
        <v>1968</v>
      </c>
      <c r="F22" s="160" t="s">
        <v>468</v>
      </c>
      <c r="G22" s="162">
        <v>0.02763888888888889</v>
      </c>
      <c r="H22" s="163">
        <v>15.075376884422111</v>
      </c>
      <c r="I22" s="162">
        <v>0.002763888888888889</v>
      </c>
    </row>
    <row r="23" spans="1:9" ht="12.75">
      <c r="A23" s="42">
        <v>22</v>
      </c>
      <c r="B23" s="42">
        <v>589</v>
      </c>
      <c r="C23" s="42" t="s">
        <v>497</v>
      </c>
      <c r="D23" s="42" t="s">
        <v>465</v>
      </c>
      <c r="E23" s="157">
        <v>1957</v>
      </c>
      <c r="F23" s="42" t="s">
        <v>470</v>
      </c>
      <c r="G23" s="158">
        <v>0.02770833333333333</v>
      </c>
      <c r="H23" s="159">
        <v>15.037593984962406</v>
      </c>
      <c r="I23" s="158">
        <v>0.002770833333333333</v>
      </c>
    </row>
    <row r="24" spans="1:9" ht="12.75">
      <c r="A24" s="42">
        <v>23</v>
      </c>
      <c r="B24" s="42">
        <v>668</v>
      </c>
      <c r="C24" s="42" t="s">
        <v>498</v>
      </c>
      <c r="D24" s="42" t="s">
        <v>465</v>
      </c>
      <c r="E24" s="157">
        <v>1957</v>
      </c>
      <c r="F24" s="42" t="s">
        <v>499</v>
      </c>
      <c r="G24" s="158">
        <v>0.02800925925925926</v>
      </c>
      <c r="H24" s="159">
        <v>14.78</v>
      </c>
      <c r="I24" s="158">
        <v>0.002800925925925926</v>
      </c>
    </row>
    <row r="25" spans="1:9" ht="12.75">
      <c r="A25" s="42">
        <v>24</v>
      </c>
      <c r="B25" s="42">
        <v>620</v>
      </c>
      <c r="C25" s="42" t="s">
        <v>500</v>
      </c>
      <c r="D25" s="42" t="s">
        <v>494</v>
      </c>
      <c r="E25" s="157">
        <v>1958</v>
      </c>
      <c r="F25" s="42" t="s">
        <v>479</v>
      </c>
      <c r="G25" s="158">
        <v>0.028680555555555553</v>
      </c>
      <c r="H25" s="159">
        <v>14.527845036319613</v>
      </c>
      <c r="I25" s="158">
        <v>0.002868055555555555</v>
      </c>
    </row>
    <row r="26" spans="1:9" ht="12.75">
      <c r="A26" s="42">
        <v>25</v>
      </c>
      <c r="B26" s="42">
        <v>551</v>
      </c>
      <c r="C26" s="42" t="s">
        <v>501</v>
      </c>
      <c r="D26" s="42" t="s">
        <v>465</v>
      </c>
      <c r="E26" s="157">
        <v>1977</v>
      </c>
      <c r="F26" s="42" t="s">
        <v>470</v>
      </c>
      <c r="G26" s="158">
        <v>0.028680555555555553</v>
      </c>
      <c r="H26" s="159">
        <v>14.527845036319613</v>
      </c>
      <c r="I26" s="158">
        <v>0.002868055555555555</v>
      </c>
    </row>
    <row r="27" spans="1:9" ht="12.75">
      <c r="A27" s="42">
        <v>26</v>
      </c>
      <c r="B27" s="42">
        <v>621</v>
      </c>
      <c r="C27" s="42" t="s">
        <v>502</v>
      </c>
      <c r="D27" s="42" t="s">
        <v>465</v>
      </c>
      <c r="E27" s="157">
        <v>1956</v>
      </c>
      <c r="F27" s="42" t="s">
        <v>479</v>
      </c>
      <c r="G27" s="158">
        <v>0.028703703703703703</v>
      </c>
      <c r="H27" s="159">
        <v>14.516129032258064</v>
      </c>
      <c r="I27" s="158">
        <v>0.0028703703703703703</v>
      </c>
    </row>
    <row r="28" spans="1:9" s="160" customFormat="1" ht="15">
      <c r="A28" s="42">
        <v>27</v>
      </c>
      <c r="B28" s="160">
        <v>588</v>
      </c>
      <c r="C28" s="160" t="s">
        <v>503</v>
      </c>
      <c r="D28" s="160" t="s">
        <v>465</v>
      </c>
      <c r="E28" s="161">
        <v>1970</v>
      </c>
      <c r="F28" s="160" t="s">
        <v>468</v>
      </c>
      <c r="G28" s="162">
        <v>0.028749999999999998</v>
      </c>
      <c r="H28" s="163">
        <v>14.492753623188406</v>
      </c>
      <c r="I28" s="162">
        <v>0.002875</v>
      </c>
    </row>
    <row r="29" spans="1:9" ht="12.75">
      <c r="A29" s="42">
        <v>28</v>
      </c>
      <c r="B29" s="42">
        <v>573</v>
      </c>
      <c r="C29" s="42" t="s">
        <v>504</v>
      </c>
      <c r="D29" s="42" t="s">
        <v>465</v>
      </c>
      <c r="E29" s="157">
        <v>1971</v>
      </c>
      <c r="F29" s="42" t="s">
        <v>505</v>
      </c>
      <c r="G29" s="158">
        <v>0.02888888888888889</v>
      </c>
      <c r="H29" s="159">
        <v>14.423076923076922</v>
      </c>
      <c r="I29" s="158">
        <v>0.002888888888888889</v>
      </c>
    </row>
    <row r="30" spans="1:9" s="160" customFormat="1" ht="15">
      <c r="A30" s="42">
        <v>29</v>
      </c>
      <c r="B30" s="160">
        <v>642</v>
      </c>
      <c r="C30" s="160" t="s">
        <v>506</v>
      </c>
      <c r="D30" s="160" t="s">
        <v>465</v>
      </c>
      <c r="E30" s="161">
        <v>1963</v>
      </c>
      <c r="F30" s="160" t="s">
        <v>468</v>
      </c>
      <c r="G30" s="162">
        <v>0.02890046296296296</v>
      </c>
      <c r="H30" s="163">
        <v>14.417300760913095</v>
      </c>
      <c r="I30" s="162">
        <v>0.002890046296296296</v>
      </c>
    </row>
    <row r="31" spans="1:9" ht="12.75">
      <c r="A31" s="42">
        <v>30</v>
      </c>
      <c r="B31" s="42">
        <v>570</v>
      </c>
      <c r="C31" s="42" t="s">
        <v>507</v>
      </c>
      <c r="D31" s="42" t="s">
        <v>465</v>
      </c>
      <c r="E31" s="157">
        <v>1985</v>
      </c>
      <c r="F31" s="42" t="s">
        <v>508</v>
      </c>
      <c r="G31" s="158">
        <v>0.02892361111111111</v>
      </c>
      <c r="H31" s="159">
        <v>14.40576230492197</v>
      </c>
      <c r="I31" s="158">
        <v>0.0028923611111111107</v>
      </c>
    </row>
    <row r="32" spans="1:9" s="160" customFormat="1" ht="15">
      <c r="A32" s="42">
        <v>31</v>
      </c>
      <c r="B32" s="160">
        <v>611</v>
      </c>
      <c r="C32" s="160" t="s">
        <v>509</v>
      </c>
      <c r="D32" s="160" t="s">
        <v>465</v>
      </c>
      <c r="E32" s="161">
        <v>1964</v>
      </c>
      <c r="F32" s="160" t="s">
        <v>468</v>
      </c>
      <c r="G32" s="162">
        <v>0.028969907407407406</v>
      </c>
      <c r="H32" s="163">
        <v>14.382740711146624</v>
      </c>
      <c r="I32" s="162">
        <v>0.0028969907407407408</v>
      </c>
    </row>
    <row r="33" spans="1:9" s="160" customFormat="1" ht="15">
      <c r="A33" s="42">
        <v>32</v>
      </c>
      <c r="B33" s="160">
        <v>554</v>
      </c>
      <c r="C33" s="160" t="s">
        <v>510</v>
      </c>
      <c r="D33" s="160" t="s">
        <v>494</v>
      </c>
      <c r="E33" s="161">
        <v>1965</v>
      </c>
      <c r="F33" s="160" t="s">
        <v>468</v>
      </c>
      <c r="G33" s="162">
        <v>0.028969907407407406</v>
      </c>
      <c r="H33" s="163">
        <v>14.382740711146624</v>
      </c>
      <c r="I33" s="162">
        <v>0.0028969907407407408</v>
      </c>
    </row>
    <row r="34" spans="1:9" ht="12.75">
      <c r="A34" s="42">
        <v>33</v>
      </c>
      <c r="B34" s="42">
        <v>623</v>
      </c>
      <c r="C34" s="42" t="s">
        <v>511</v>
      </c>
      <c r="D34" s="42" t="s">
        <v>465</v>
      </c>
      <c r="E34" s="157">
        <v>1980</v>
      </c>
      <c r="F34" s="42" t="s">
        <v>512</v>
      </c>
      <c r="G34" s="158">
        <v>0.02900462962962963</v>
      </c>
      <c r="H34" s="159">
        <v>14.365522745411013</v>
      </c>
      <c r="I34" s="158">
        <v>0.002900462962962963</v>
      </c>
    </row>
    <row r="35" spans="1:9" s="160" customFormat="1" ht="15">
      <c r="A35" s="42">
        <v>34</v>
      </c>
      <c r="B35" s="160">
        <v>555</v>
      </c>
      <c r="C35" s="160" t="s">
        <v>513</v>
      </c>
      <c r="D35" s="160" t="s">
        <v>494</v>
      </c>
      <c r="E35" s="161">
        <v>1976</v>
      </c>
      <c r="F35" s="160" t="s">
        <v>468</v>
      </c>
      <c r="G35" s="162">
        <v>0.029027777777777777</v>
      </c>
      <c r="H35" s="163">
        <v>14.354066985645934</v>
      </c>
      <c r="I35" s="162">
        <v>0.0029027777777777776</v>
      </c>
    </row>
    <row r="36" spans="1:9" ht="12.75">
      <c r="A36" s="42">
        <v>35</v>
      </c>
      <c r="B36" s="42">
        <v>613</v>
      </c>
      <c r="C36" s="42" t="s">
        <v>514</v>
      </c>
      <c r="D36" s="42" t="s">
        <v>465</v>
      </c>
      <c r="E36" s="157">
        <v>1957</v>
      </c>
      <c r="F36" s="42" t="s">
        <v>515</v>
      </c>
      <c r="G36" s="158">
        <v>0.029212962962962965</v>
      </c>
      <c r="H36" s="159">
        <v>14.263074484944532</v>
      </c>
      <c r="I36" s="158">
        <v>0.0029212962962962964</v>
      </c>
    </row>
    <row r="37" spans="1:9" ht="12.75">
      <c r="A37" s="42">
        <v>36</v>
      </c>
      <c r="B37" s="42">
        <v>644</v>
      </c>
      <c r="C37" s="42" t="s">
        <v>516</v>
      </c>
      <c r="D37" s="42" t="s">
        <v>465</v>
      </c>
      <c r="E37" s="157">
        <v>1970</v>
      </c>
      <c r="F37" s="42" t="s">
        <v>476</v>
      </c>
      <c r="G37" s="158">
        <v>0.029328703703703704</v>
      </c>
      <c r="H37" s="159">
        <v>14.20678768745067</v>
      </c>
      <c r="I37" s="158">
        <v>0.0029328703703703704</v>
      </c>
    </row>
    <row r="38" spans="1:9" ht="12.75">
      <c r="A38" s="42">
        <v>37</v>
      </c>
      <c r="B38" s="42">
        <v>608</v>
      </c>
      <c r="C38" s="42" t="s">
        <v>517</v>
      </c>
      <c r="D38" s="42" t="s">
        <v>465</v>
      </c>
      <c r="E38" s="157">
        <v>1970</v>
      </c>
      <c r="F38" s="42" t="s">
        <v>470</v>
      </c>
      <c r="G38" s="158">
        <v>0.02934027777777778</v>
      </c>
      <c r="H38" s="159">
        <v>14.201183431952662</v>
      </c>
      <c r="I38" s="158">
        <v>0.002934027777777778</v>
      </c>
    </row>
    <row r="39" spans="1:9" ht="12.75">
      <c r="A39" s="42">
        <v>38</v>
      </c>
      <c r="B39" s="42">
        <v>575</v>
      </c>
      <c r="C39" s="42" t="s">
        <v>518</v>
      </c>
      <c r="D39" s="42" t="s">
        <v>465</v>
      </c>
      <c r="E39" s="157">
        <v>1967</v>
      </c>
      <c r="F39" s="42" t="s">
        <v>505</v>
      </c>
      <c r="G39" s="158">
        <v>0.029479166666666667</v>
      </c>
      <c r="H39" s="159">
        <v>14.134275618374557</v>
      </c>
      <c r="I39" s="158">
        <v>0.002947916666666667</v>
      </c>
    </row>
    <row r="40" spans="1:9" ht="12.75">
      <c r="A40" s="42">
        <v>39</v>
      </c>
      <c r="B40" s="42">
        <v>648</v>
      </c>
      <c r="C40" s="42" t="s">
        <v>519</v>
      </c>
      <c r="D40" s="42" t="s">
        <v>465</v>
      </c>
      <c r="E40" s="157">
        <v>1968</v>
      </c>
      <c r="F40" s="42" t="s">
        <v>476</v>
      </c>
      <c r="G40" s="158">
        <v>0.029618055555555554</v>
      </c>
      <c r="H40" s="159">
        <v>14.06799531066823</v>
      </c>
      <c r="I40" s="158">
        <v>0.002961805555555555</v>
      </c>
    </row>
    <row r="41" spans="1:9" ht="12.75">
      <c r="A41" s="42">
        <v>40</v>
      </c>
      <c r="B41" s="42">
        <v>614</v>
      </c>
      <c r="C41" s="42" t="s">
        <v>520</v>
      </c>
      <c r="D41" s="42" t="s">
        <v>465</v>
      </c>
      <c r="E41" s="157">
        <v>1965</v>
      </c>
      <c r="F41" s="42" t="s">
        <v>521</v>
      </c>
      <c r="G41" s="158">
        <v>0.029629629629629627</v>
      </c>
      <c r="H41" s="159">
        <v>14.0625</v>
      </c>
      <c r="I41" s="158">
        <v>0.002962962962962963</v>
      </c>
    </row>
    <row r="42" spans="1:9" ht="12.75">
      <c r="A42" s="42">
        <v>41</v>
      </c>
      <c r="B42" s="42">
        <v>628</v>
      </c>
      <c r="C42" s="42" t="s">
        <v>522</v>
      </c>
      <c r="D42" s="42" t="s">
        <v>465</v>
      </c>
      <c r="E42" s="157">
        <v>1994</v>
      </c>
      <c r="F42" s="42" t="s">
        <v>470</v>
      </c>
      <c r="G42" s="158">
        <v>0.029687500000000002</v>
      </c>
      <c r="H42" s="159">
        <v>14.035087719298245</v>
      </c>
      <c r="I42" s="158">
        <v>0.00296875</v>
      </c>
    </row>
    <row r="43" spans="1:9" ht="12.75">
      <c r="A43" s="42">
        <v>42</v>
      </c>
      <c r="B43" s="42">
        <v>631</v>
      </c>
      <c r="C43" s="42" t="s">
        <v>523</v>
      </c>
      <c r="D43" s="42" t="s">
        <v>465</v>
      </c>
      <c r="E43" s="157">
        <v>1956</v>
      </c>
      <c r="F43" s="42" t="s">
        <v>524</v>
      </c>
      <c r="G43" s="158">
        <v>0.0297337962962963</v>
      </c>
      <c r="H43" s="159">
        <v>14.013234721681586</v>
      </c>
      <c r="I43" s="158">
        <v>0.00297337962962963</v>
      </c>
    </row>
    <row r="44" spans="1:9" s="160" customFormat="1" ht="15">
      <c r="A44" s="42">
        <v>43</v>
      </c>
      <c r="B44" s="160">
        <v>563</v>
      </c>
      <c r="C44" s="160" t="s">
        <v>525</v>
      </c>
      <c r="D44" s="160" t="s">
        <v>465</v>
      </c>
      <c r="E44" s="161">
        <v>1953</v>
      </c>
      <c r="F44" s="160" t="s">
        <v>468</v>
      </c>
      <c r="G44" s="162">
        <v>0.029756944444444447</v>
      </c>
      <c r="H44" s="163">
        <v>14.002333722287046</v>
      </c>
      <c r="I44" s="162">
        <v>0.002975694444444445</v>
      </c>
    </row>
    <row r="45" spans="1:9" ht="12.75">
      <c r="A45" s="42">
        <v>44</v>
      </c>
      <c r="B45" s="42">
        <v>665</v>
      </c>
      <c r="C45" s="42" t="s">
        <v>526</v>
      </c>
      <c r="D45" s="42" t="s">
        <v>465</v>
      </c>
      <c r="E45" s="157">
        <v>1975</v>
      </c>
      <c r="F45" s="42" t="s">
        <v>527</v>
      </c>
      <c r="G45" s="158">
        <v>0.029780092592592594</v>
      </c>
      <c r="H45" s="159">
        <v>13.991449669646327</v>
      </c>
      <c r="I45" s="158">
        <v>0.0029780092592592592</v>
      </c>
    </row>
    <row r="46" spans="1:9" ht="12.75">
      <c r="A46" s="42">
        <v>45</v>
      </c>
      <c r="B46" s="42">
        <v>583</v>
      </c>
      <c r="C46" s="42" t="s">
        <v>528</v>
      </c>
      <c r="D46" s="42" t="s">
        <v>465</v>
      </c>
      <c r="E46" s="157">
        <v>1998</v>
      </c>
      <c r="F46" s="42" t="s">
        <v>470</v>
      </c>
      <c r="G46" s="158">
        <v>0.029826388888888892</v>
      </c>
      <c r="H46" s="159">
        <v>13.969732246798602</v>
      </c>
      <c r="I46" s="158">
        <v>0.0029826388888888893</v>
      </c>
    </row>
    <row r="47" spans="1:9" ht="12.75">
      <c r="A47" s="42">
        <v>46</v>
      </c>
      <c r="B47" s="42">
        <v>664</v>
      </c>
      <c r="C47" s="42" t="s">
        <v>529</v>
      </c>
      <c r="D47" s="42" t="s">
        <v>465</v>
      </c>
      <c r="E47" s="157">
        <v>1987</v>
      </c>
      <c r="F47" s="42" t="s">
        <v>485</v>
      </c>
      <c r="G47" s="158">
        <v>0.029849537037037036</v>
      </c>
      <c r="H47" s="159">
        <v>13.958898797983714</v>
      </c>
      <c r="I47" s="158">
        <v>0.0029849537037037036</v>
      </c>
    </row>
    <row r="48" spans="1:9" ht="12.75">
      <c r="A48" s="42">
        <v>47</v>
      </c>
      <c r="B48" s="42">
        <v>657</v>
      </c>
      <c r="C48" s="42" t="s">
        <v>530</v>
      </c>
      <c r="D48" s="42" t="s">
        <v>465</v>
      </c>
      <c r="E48" s="157">
        <v>1969</v>
      </c>
      <c r="F48" s="42" t="s">
        <v>490</v>
      </c>
      <c r="G48" s="158">
        <v>0.029872685185185183</v>
      </c>
      <c r="H48" s="159">
        <v>13.948082138705928</v>
      </c>
      <c r="I48" s="158">
        <v>0.0029872685185185184</v>
      </c>
    </row>
    <row r="49" spans="1:9" ht="12.75">
      <c r="A49" s="42">
        <v>48</v>
      </c>
      <c r="B49" s="42">
        <v>649</v>
      </c>
      <c r="C49" s="42" t="s">
        <v>531</v>
      </c>
      <c r="D49" s="42" t="s">
        <v>465</v>
      </c>
      <c r="E49" s="157">
        <v>1955</v>
      </c>
      <c r="F49" s="42" t="s">
        <v>470</v>
      </c>
      <c r="G49" s="158">
        <v>0.029953703703703705</v>
      </c>
      <c r="H49" s="159">
        <v>13.910355486862441</v>
      </c>
      <c r="I49" s="158">
        <v>0.0029953703703703705</v>
      </c>
    </row>
    <row r="50" spans="1:9" ht="12.75">
      <c r="A50" s="42">
        <v>49</v>
      </c>
      <c r="B50" s="42">
        <v>567</v>
      </c>
      <c r="C50" s="42" t="s">
        <v>532</v>
      </c>
      <c r="D50" s="42" t="s">
        <v>465</v>
      </c>
      <c r="E50" s="157">
        <v>1965</v>
      </c>
      <c r="F50" s="42" t="s">
        <v>470</v>
      </c>
      <c r="G50" s="158">
        <v>0.029976851851851852</v>
      </c>
      <c r="H50" s="159">
        <v>13.899613899613898</v>
      </c>
      <c r="I50" s="158">
        <v>0.0029976851851851853</v>
      </c>
    </row>
    <row r="51" spans="1:9" ht="12.75">
      <c r="A51" s="42">
        <v>50</v>
      </c>
      <c r="B51" s="42">
        <v>616</v>
      </c>
      <c r="C51" s="42" t="s">
        <v>533</v>
      </c>
      <c r="D51" s="42" t="s">
        <v>465</v>
      </c>
      <c r="E51" s="157">
        <v>1974</v>
      </c>
      <c r="F51" s="42" t="s">
        <v>508</v>
      </c>
      <c r="G51" s="158">
        <v>0.030000000000000002</v>
      </c>
      <c r="H51" s="159">
        <v>13.888888888888888</v>
      </c>
      <c r="I51" s="158">
        <v>0.003</v>
      </c>
    </row>
    <row r="52" spans="1:9" ht="12.75">
      <c r="A52" s="42">
        <v>51</v>
      </c>
      <c r="B52" s="42">
        <v>630</v>
      </c>
      <c r="C52" s="42" t="s">
        <v>534</v>
      </c>
      <c r="D52" s="42" t="s">
        <v>465</v>
      </c>
      <c r="E52" s="157">
        <v>1950</v>
      </c>
      <c r="F52" s="42" t="s">
        <v>508</v>
      </c>
      <c r="G52" s="158">
        <v>0.030474537037037036</v>
      </c>
      <c r="H52" s="159">
        <v>13.672616786935057</v>
      </c>
      <c r="I52" s="158">
        <v>0.0030474537037037037</v>
      </c>
    </row>
    <row r="53" spans="1:9" ht="12.75">
      <c r="A53" s="42">
        <v>52</v>
      </c>
      <c r="B53" s="42">
        <v>601</v>
      </c>
      <c r="C53" s="42" t="s">
        <v>535</v>
      </c>
      <c r="D53" s="42" t="s">
        <v>465</v>
      </c>
      <c r="E53" s="157">
        <v>1981</v>
      </c>
      <c r="F53" s="42" t="s">
        <v>470</v>
      </c>
      <c r="G53" s="158">
        <v>0.03071759259259259</v>
      </c>
      <c r="H53" s="159">
        <v>13.564431047475509</v>
      </c>
      <c r="I53" s="158">
        <v>0.0030717592592592593</v>
      </c>
    </row>
    <row r="54" spans="1:9" ht="12.75">
      <c r="A54" s="42">
        <v>53</v>
      </c>
      <c r="B54" s="42">
        <v>663</v>
      </c>
      <c r="C54" s="42" t="s">
        <v>536</v>
      </c>
      <c r="D54" s="42" t="s">
        <v>465</v>
      </c>
      <c r="E54" s="157">
        <v>1971</v>
      </c>
      <c r="F54" s="42" t="s">
        <v>537</v>
      </c>
      <c r="G54" s="158">
        <v>0.031030092592592592</v>
      </c>
      <c r="H54" s="159">
        <v>13.427825438269302</v>
      </c>
      <c r="I54" s="158">
        <v>0.0031030092592592593</v>
      </c>
    </row>
    <row r="55" spans="1:9" ht="12.75">
      <c r="A55" s="42">
        <v>54</v>
      </c>
      <c r="B55" s="42">
        <v>640</v>
      </c>
      <c r="C55" s="42" t="s">
        <v>538</v>
      </c>
      <c r="D55" s="42" t="s">
        <v>494</v>
      </c>
      <c r="E55" s="157">
        <v>1974</v>
      </c>
      <c r="F55" s="42" t="s">
        <v>470</v>
      </c>
      <c r="G55" s="158">
        <v>0.031041666666666665</v>
      </c>
      <c r="H55" s="159">
        <v>13.42281879194631</v>
      </c>
      <c r="I55" s="158">
        <v>0.0031041666666666665</v>
      </c>
    </row>
    <row r="56" spans="1:9" ht="12.75">
      <c r="A56" s="42">
        <v>55</v>
      </c>
      <c r="B56" s="42">
        <v>641</v>
      </c>
      <c r="C56" s="42" t="s">
        <v>539</v>
      </c>
      <c r="D56" s="42" t="s">
        <v>465</v>
      </c>
      <c r="E56" s="157">
        <v>1991</v>
      </c>
      <c r="F56" s="42" t="s">
        <v>540</v>
      </c>
      <c r="G56" s="158">
        <v>0.03107638888888889</v>
      </c>
      <c r="H56" s="159">
        <v>13.40782122905028</v>
      </c>
      <c r="I56" s="158">
        <v>0.003107638888888889</v>
      </c>
    </row>
    <row r="57" spans="1:9" ht="12.75">
      <c r="A57" s="42">
        <v>56</v>
      </c>
      <c r="B57" s="42">
        <v>618</v>
      </c>
      <c r="C57" s="42" t="s">
        <v>541</v>
      </c>
      <c r="D57" s="42" t="s">
        <v>465</v>
      </c>
      <c r="E57" s="157">
        <v>1962</v>
      </c>
      <c r="F57" s="42" t="s">
        <v>476</v>
      </c>
      <c r="G57" s="158">
        <v>0.031099537037037037</v>
      </c>
      <c r="H57" s="159">
        <v>13.397841458876071</v>
      </c>
      <c r="I57" s="158">
        <v>0.0031099537037037038</v>
      </c>
    </row>
    <row r="58" spans="1:9" ht="12.75">
      <c r="A58" s="42">
        <v>57</v>
      </c>
      <c r="B58" s="42">
        <v>636</v>
      </c>
      <c r="C58" s="42" t="s">
        <v>542</v>
      </c>
      <c r="D58" s="42" t="s">
        <v>465</v>
      </c>
      <c r="E58" s="157">
        <v>1953</v>
      </c>
      <c r="F58" s="42" t="s">
        <v>508</v>
      </c>
      <c r="G58" s="158">
        <v>0.031099537037037037</v>
      </c>
      <c r="H58" s="159">
        <v>13.397841458876071</v>
      </c>
      <c r="I58" s="158">
        <v>0.0031099537037037038</v>
      </c>
    </row>
    <row r="59" spans="1:9" ht="12.75">
      <c r="A59" s="42">
        <v>58</v>
      </c>
      <c r="B59" s="42">
        <v>610</v>
      </c>
      <c r="C59" s="42" t="s">
        <v>543</v>
      </c>
      <c r="D59" s="42" t="s">
        <v>465</v>
      </c>
      <c r="E59" s="157">
        <v>1966</v>
      </c>
      <c r="F59" s="42" t="s">
        <v>508</v>
      </c>
      <c r="G59" s="158">
        <v>0.03131944444444445</v>
      </c>
      <c r="H59" s="159">
        <v>13.303769401330376</v>
      </c>
      <c r="I59" s="158">
        <v>0.003131944444444445</v>
      </c>
    </row>
    <row r="60" spans="1:9" ht="12.75">
      <c r="A60" s="42">
        <v>59</v>
      </c>
      <c r="B60" s="42">
        <v>658</v>
      </c>
      <c r="C60" s="42" t="s">
        <v>544</v>
      </c>
      <c r="D60" s="42" t="s">
        <v>465</v>
      </c>
      <c r="E60" s="157">
        <v>1956</v>
      </c>
      <c r="F60" s="42" t="s">
        <v>490</v>
      </c>
      <c r="G60" s="158">
        <v>0.031331018518518515</v>
      </c>
      <c r="H60" s="159">
        <v>13.298854820834874</v>
      </c>
      <c r="I60" s="158">
        <v>0.0031331018518518513</v>
      </c>
    </row>
    <row r="61" spans="1:9" ht="12.75">
      <c r="A61" s="42">
        <v>60</v>
      </c>
      <c r="B61" s="42">
        <v>591</v>
      </c>
      <c r="C61" s="42" t="s">
        <v>545</v>
      </c>
      <c r="D61" s="42" t="s">
        <v>465</v>
      </c>
      <c r="E61" s="157">
        <v>1983</v>
      </c>
      <c r="F61" s="42" t="s">
        <v>470</v>
      </c>
      <c r="G61" s="158">
        <v>0.03149305555555556</v>
      </c>
      <c r="H61" s="159">
        <v>13.23042998897464</v>
      </c>
      <c r="I61" s="158">
        <v>0.003149305555555556</v>
      </c>
    </row>
    <row r="62" spans="1:9" ht="12.75">
      <c r="A62" s="42">
        <v>61</v>
      </c>
      <c r="B62" s="42">
        <v>579</v>
      </c>
      <c r="C62" s="42" t="s">
        <v>546</v>
      </c>
      <c r="D62" s="42" t="s">
        <v>465</v>
      </c>
      <c r="E62" s="157">
        <v>1954</v>
      </c>
      <c r="F62" s="42" t="s">
        <v>547</v>
      </c>
      <c r="G62" s="158">
        <v>0.03155092592592592</v>
      </c>
      <c r="H62" s="159">
        <v>13.206162876008806</v>
      </c>
      <c r="I62" s="158">
        <v>0.003155092592592592</v>
      </c>
    </row>
    <row r="63" spans="1:9" ht="12.75">
      <c r="A63" s="42">
        <v>62</v>
      </c>
      <c r="B63" s="42">
        <v>645</v>
      </c>
      <c r="C63" s="42" t="s">
        <v>548</v>
      </c>
      <c r="D63" s="42" t="s">
        <v>494</v>
      </c>
      <c r="E63" s="157">
        <v>1968</v>
      </c>
      <c r="F63" s="42" t="s">
        <v>549</v>
      </c>
      <c r="G63" s="158">
        <v>0.03166666666666667</v>
      </c>
      <c r="H63" s="159">
        <v>13.157894736842104</v>
      </c>
      <c r="I63" s="158">
        <v>0.003166666666666667</v>
      </c>
    </row>
    <row r="64" spans="1:9" ht="12.75">
      <c r="A64" s="42">
        <v>63</v>
      </c>
      <c r="B64" s="42">
        <v>669</v>
      </c>
      <c r="C64" s="42" t="s">
        <v>550</v>
      </c>
      <c r="D64" s="42" t="s">
        <v>465</v>
      </c>
      <c r="E64" s="157">
        <v>1961</v>
      </c>
      <c r="F64" s="42" t="s">
        <v>540</v>
      </c>
      <c r="G64" s="158">
        <v>0.03184027777777778</v>
      </c>
      <c r="H64" s="159">
        <v>13.086150490730644</v>
      </c>
      <c r="I64" s="158">
        <v>0.003184027777777778</v>
      </c>
    </row>
    <row r="65" spans="1:9" ht="12.75">
      <c r="A65" s="42">
        <v>64</v>
      </c>
      <c r="B65" s="42">
        <v>643</v>
      </c>
      <c r="C65" s="42" t="s">
        <v>551</v>
      </c>
      <c r="D65" s="42" t="s">
        <v>494</v>
      </c>
      <c r="E65" s="157">
        <v>1958</v>
      </c>
      <c r="F65" s="42" t="s">
        <v>515</v>
      </c>
      <c r="G65" s="158">
        <v>0.03186342592592593</v>
      </c>
      <c r="H65" s="159">
        <v>13.076643661460224</v>
      </c>
      <c r="I65" s="158">
        <v>0.0031863425925925926</v>
      </c>
    </row>
    <row r="66" spans="1:9" ht="12.75">
      <c r="A66" s="42">
        <v>65</v>
      </c>
      <c r="B66" s="42">
        <v>622</v>
      </c>
      <c r="C66" s="42" t="s">
        <v>552</v>
      </c>
      <c r="D66" s="42" t="s">
        <v>465</v>
      </c>
      <c r="E66" s="157">
        <v>1948</v>
      </c>
      <c r="F66" s="42" t="s">
        <v>470</v>
      </c>
      <c r="G66" s="158">
        <v>0.03189814814814815</v>
      </c>
      <c r="H66" s="159">
        <v>13.062409288824384</v>
      </c>
      <c r="I66" s="158">
        <v>0.0031898148148148146</v>
      </c>
    </row>
    <row r="67" spans="1:9" ht="12.75">
      <c r="A67" s="42">
        <v>66</v>
      </c>
      <c r="B67" s="42">
        <v>606</v>
      </c>
      <c r="C67" s="42" t="s">
        <v>553</v>
      </c>
      <c r="D67" s="42" t="s">
        <v>465</v>
      </c>
      <c r="E67" s="157">
        <v>1960</v>
      </c>
      <c r="F67" s="42" t="s">
        <v>470</v>
      </c>
      <c r="G67" s="158">
        <v>0.03193287037037037</v>
      </c>
      <c r="H67" s="159">
        <v>13.048205871692643</v>
      </c>
      <c r="I67" s="158">
        <v>0.003193287037037037</v>
      </c>
    </row>
    <row r="68" spans="1:9" ht="12.75">
      <c r="A68" s="42">
        <v>67</v>
      </c>
      <c r="B68" s="42">
        <v>654</v>
      </c>
      <c r="C68" s="42" t="s">
        <v>554</v>
      </c>
      <c r="D68" s="42" t="s">
        <v>465</v>
      </c>
      <c r="E68" s="157">
        <v>1968</v>
      </c>
      <c r="F68" s="42" t="s">
        <v>476</v>
      </c>
      <c r="G68" s="158">
        <v>0.03194444444444445</v>
      </c>
      <c r="H68" s="159">
        <v>13.043478260869563</v>
      </c>
      <c r="I68" s="158">
        <v>0.003194444444444445</v>
      </c>
    </row>
    <row r="69" spans="1:9" ht="12.75">
      <c r="A69" s="42">
        <v>68</v>
      </c>
      <c r="B69" s="42">
        <v>634</v>
      </c>
      <c r="C69" s="42" t="s">
        <v>555</v>
      </c>
      <c r="D69" s="42" t="s">
        <v>494</v>
      </c>
      <c r="E69" s="157">
        <v>1979</v>
      </c>
      <c r="F69" s="42" t="s">
        <v>508</v>
      </c>
      <c r="G69" s="158">
        <v>0.03196759259259259</v>
      </c>
      <c r="H69" s="159">
        <v>13.034033309196237</v>
      </c>
      <c r="I69" s="158">
        <v>0.003196759259259259</v>
      </c>
    </row>
    <row r="70" spans="1:9" s="160" customFormat="1" ht="15">
      <c r="A70" s="42">
        <v>69</v>
      </c>
      <c r="B70" s="160">
        <v>566</v>
      </c>
      <c r="C70" s="160" t="s">
        <v>556</v>
      </c>
      <c r="D70" s="160" t="s">
        <v>465</v>
      </c>
      <c r="E70" s="161">
        <v>1946</v>
      </c>
      <c r="F70" s="160" t="s">
        <v>468</v>
      </c>
      <c r="G70" s="162">
        <v>0.03200231481481482</v>
      </c>
      <c r="H70" s="163">
        <v>13.019891500904158</v>
      </c>
      <c r="I70" s="162">
        <v>0.003200231481481482</v>
      </c>
    </row>
    <row r="71" spans="1:9" ht="12.75">
      <c r="A71" s="42">
        <v>70</v>
      </c>
      <c r="B71" s="42">
        <v>585</v>
      </c>
      <c r="C71" s="42" t="s">
        <v>557</v>
      </c>
      <c r="D71" s="42" t="s">
        <v>465</v>
      </c>
      <c r="E71" s="157">
        <v>1951</v>
      </c>
      <c r="F71" s="42" t="s">
        <v>470</v>
      </c>
      <c r="G71" s="158">
        <v>0.03238425925925926</v>
      </c>
      <c r="H71" s="159">
        <v>12.866333095067906</v>
      </c>
      <c r="I71" s="158">
        <v>0.003238425925925926</v>
      </c>
    </row>
    <row r="72" spans="1:9" s="160" customFormat="1" ht="15">
      <c r="A72" s="42">
        <v>71</v>
      </c>
      <c r="B72" s="160">
        <v>556</v>
      </c>
      <c r="C72" s="160" t="s">
        <v>558</v>
      </c>
      <c r="D72" s="160" t="s">
        <v>494</v>
      </c>
      <c r="E72" s="161">
        <v>1960</v>
      </c>
      <c r="F72" s="160" t="s">
        <v>468</v>
      </c>
      <c r="G72" s="162">
        <v>0.03239583333333333</v>
      </c>
      <c r="H72" s="163">
        <v>12.861736334405144</v>
      </c>
      <c r="I72" s="162">
        <v>0.003239583333333333</v>
      </c>
    </row>
    <row r="73" spans="1:9" s="160" customFormat="1" ht="15">
      <c r="A73" s="42">
        <v>72</v>
      </c>
      <c r="B73" s="160">
        <v>592</v>
      </c>
      <c r="C73" s="160" t="s">
        <v>559</v>
      </c>
      <c r="D73" s="160" t="s">
        <v>465</v>
      </c>
      <c r="E73" s="161">
        <v>1972</v>
      </c>
      <c r="F73" s="160" t="s">
        <v>468</v>
      </c>
      <c r="G73" s="162">
        <v>0.03239583333333333</v>
      </c>
      <c r="H73" s="163">
        <v>12.861736334405144</v>
      </c>
      <c r="I73" s="162">
        <v>0.003239583333333333</v>
      </c>
    </row>
    <row r="74" spans="1:9" ht="12.75">
      <c r="A74" s="42">
        <v>73</v>
      </c>
      <c r="B74" s="42">
        <v>647</v>
      </c>
      <c r="C74" s="42" t="s">
        <v>560</v>
      </c>
      <c r="D74" s="42" t="s">
        <v>465</v>
      </c>
      <c r="E74" s="157">
        <v>1982</v>
      </c>
      <c r="F74" s="42" t="s">
        <v>561</v>
      </c>
      <c r="G74" s="158">
        <v>0.03239583333333333</v>
      </c>
      <c r="H74" s="159">
        <v>12.861736334405144</v>
      </c>
      <c r="I74" s="158">
        <v>0.003239583333333333</v>
      </c>
    </row>
    <row r="75" spans="1:9" ht="12.75">
      <c r="A75" s="42">
        <v>74</v>
      </c>
      <c r="B75" s="42">
        <v>661</v>
      </c>
      <c r="C75" s="42" t="s">
        <v>562</v>
      </c>
      <c r="D75" s="42" t="s">
        <v>465</v>
      </c>
      <c r="E75" s="157">
        <v>1965</v>
      </c>
      <c r="F75" s="42" t="s">
        <v>563</v>
      </c>
      <c r="G75" s="158">
        <v>0.03241898148148148</v>
      </c>
      <c r="H75" s="159">
        <v>12.85255265976437</v>
      </c>
      <c r="I75" s="158">
        <v>0.003241898148148148</v>
      </c>
    </row>
    <row r="76" spans="1:9" ht="12.75">
      <c r="A76" s="42">
        <v>75</v>
      </c>
      <c r="B76" s="42">
        <v>580</v>
      </c>
      <c r="C76" s="42" t="s">
        <v>564</v>
      </c>
      <c r="D76" s="42" t="s">
        <v>465</v>
      </c>
      <c r="E76" s="157">
        <v>1979</v>
      </c>
      <c r="F76" s="42" t="s">
        <v>470</v>
      </c>
      <c r="G76" s="158">
        <v>0.03277777777777778</v>
      </c>
      <c r="H76" s="159">
        <v>12.711864406779661</v>
      </c>
      <c r="I76" s="158">
        <v>0.003277777777777778</v>
      </c>
    </row>
    <row r="77" spans="1:9" ht="12.75">
      <c r="A77" s="42">
        <v>76</v>
      </c>
      <c r="B77" s="42">
        <v>635</v>
      </c>
      <c r="C77" s="42" t="s">
        <v>565</v>
      </c>
      <c r="D77" s="42" t="s">
        <v>465</v>
      </c>
      <c r="E77" s="157">
        <v>1961</v>
      </c>
      <c r="F77" s="42" t="s">
        <v>547</v>
      </c>
      <c r="G77" s="158">
        <v>0.032962962962962965</v>
      </c>
      <c r="H77" s="159">
        <v>12.640449438202246</v>
      </c>
      <c r="I77" s="158">
        <v>0.0032962962962962963</v>
      </c>
    </row>
    <row r="78" spans="1:9" ht="12.75">
      <c r="A78" s="42">
        <v>77</v>
      </c>
      <c r="B78" s="42">
        <v>578</v>
      </c>
      <c r="C78" s="42" t="s">
        <v>566</v>
      </c>
      <c r="D78" s="42" t="s">
        <v>465</v>
      </c>
      <c r="E78" s="157">
        <v>1980</v>
      </c>
      <c r="F78" s="42" t="s">
        <v>470</v>
      </c>
      <c r="G78" s="158">
        <v>0.03300925925925926</v>
      </c>
      <c r="H78" s="159">
        <v>12.622720897615707</v>
      </c>
      <c r="I78" s="158">
        <v>0.003300925925925926</v>
      </c>
    </row>
    <row r="79" spans="1:9" ht="12.75">
      <c r="A79" s="42">
        <v>78</v>
      </c>
      <c r="B79" s="42">
        <v>667</v>
      </c>
      <c r="C79" s="42" t="s">
        <v>567</v>
      </c>
      <c r="D79" s="42" t="s">
        <v>465</v>
      </c>
      <c r="E79" s="157">
        <v>1972</v>
      </c>
      <c r="F79" s="42" t="s">
        <v>568</v>
      </c>
      <c r="G79" s="158">
        <v>0.033067129629629634</v>
      </c>
      <c r="H79" s="159">
        <v>12.600630031501574</v>
      </c>
      <c r="I79" s="158">
        <v>0.0033067129629629636</v>
      </c>
    </row>
    <row r="80" spans="1:9" s="160" customFormat="1" ht="15">
      <c r="A80" s="42">
        <v>79</v>
      </c>
      <c r="B80" s="160">
        <v>564</v>
      </c>
      <c r="C80" s="160" t="s">
        <v>569</v>
      </c>
      <c r="D80" s="160" t="s">
        <v>465</v>
      </c>
      <c r="E80" s="161">
        <v>1952</v>
      </c>
      <c r="F80" s="160" t="s">
        <v>468</v>
      </c>
      <c r="G80" s="162">
        <v>0.03311342592592593</v>
      </c>
      <c r="H80" s="163">
        <v>12.583012932541068</v>
      </c>
      <c r="I80" s="162">
        <v>0.0033113425925925927</v>
      </c>
    </row>
    <row r="81" spans="1:9" ht="12.75">
      <c r="A81" s="42">
        <v>80</v>
      </c>
      <c r="B81" s="42">
        <v>582</v>
      </c>
      <c r="C81" s="42" t="s">
        <v>570</v>
      </c>
      <c r="D81" s="42" t="s">
        <v>465</v>
      </c>
      <c r="E81" s="157">
        <v>1943</v>
      </c>
      <c r="F81" s="42" t="s">
        <v>571</v>
      </c>
      <c r="G81" s="158">
        <v>0.033368055555555554</v>
      </c>
      <c r="H81" s="159">
        <v>12.486992715920918</v>
      </c>
      <c r="I81" s="158">
        <v>0.0033368055555555555</v>
      </c>
    </row>
    <row r="82" spans="1:9" s="160" customFormat="1" ht="15">
      <c r="A82" s="42">
        <v>81</v>
      </c>
      <c r="B82" s="160">
        <v>639</v>
      </c>
      <c r="C82" s="160" t="s">
        <v>572</v>
      </c>
      <c r="D82" s="160" t="s">
        <v>465</v>
      </c>
      <c r="E82" s="161">
        <v>1950</v>
      </c>
      <c r="F82" s="160" t="s">
        <v>468</v>
      </c>
      <c r="G82" s="162">
        <v>0.03375</v>
      </c>
      <c r="H82" s="163">
        <v>12.345679012345679</v>
      </c>
      <c r="I82" s="162">
        <v>0.0033750000000000004</v>
      </c>
    </row>
    <row r="83" spans="1:9" ht="12.75">
      <c r="A83" s="42">
        <v>82</v>
      </c>
      <c r="B83" s="42">
        <v>569</v>
      </c>
      <c r="C83" s="42" t="s">
        <v>573</v>
      </c>
      <c r="D83" s="42" t="s">
        <v>465</v>
      </c>
      <c r="E83" s="157">
        <v>1967</v>
      </c>
      <c r="F83" s="42" t="s">
        <v>537</v>
      </c>
      <c r="G83" s="158">
        <v>0.03417824074074074</v>
      </c>
      <c r="H83" s="159">
        <v>12.190992211310531</v>
      </c>
      <c r="I83" s="158">
        <v>0.003417824074074074</v>
      </c>
    </row>
    <row r="84" spans="1:9" ht="12.75">
      <c r="A84" s="42">
        <v>83</v>
      </c>
      <c r="B84" s="42">
        <v>659</v>
      </c>
      <c r="C84" s="42" t="s">
        <v>574</v>
      </c>
      <c r="D84" s="42" t="s">
        <v>465</v>
      </c>
      <c r="E84" s="157">
        <v>1944</v>
      </c>
      <c r="F84" s="42" t="s">
        <v>490</v>
      </c>
      <c r="G84" s="158">
        <v>0.03436342592592593</v>
      </c>
      <c r="H84" s="159">
        <v>12.12529471202425</v>
      </c>
      <c r="I84" s="158">
        <v>0.003436342592592593</v>
      </c>
    </row>
    <row r="85" spans="1:9" ht="12.75">
      <c r="A85" s="42">
        <v>84</v>
      </c>
      <c r="B85" s="42">
        <v>584</v>
      </c>
      <c r="C85" s="42" t="s">
        <v>575</v>
      </c>
      <c r="D85" s="42" t="s">
        <v>465</v>
      </c>
      <c r="E85" s="157">
        <v>1971</v>
      </c>
      <c r="F85" s="42" t="s">
        <v>470</v>
      </c>
      <c r="G85" s="158">
        <v>0.03449074074074074</v>
      </c>
      <c r="H85" s="159">
        <v>12.080536912751677</v>
      </c>
      <c r="I85" s="158">
        <v>0.003449074074074074</v>
      </c>
    </row>
    <row r="86" spans="1:9" ht="12.75">
      <c r="A86" s="42">
        <v>85</v>
      </c>
      <c r="B86" s="42">
        <v>651</v>
      </c>
      <c r="C86" s="42" t="s">
        <v>576</v>
      </c>
      <c r="D86" s="42" t="s">
        <v>465</v>
      </c>
      <c r="E86" s="157">
        <v>1952</v>
      </c>
      <c r="F86" s="42" t="s">
        <v>540</v>
      </c>
      <c r="G86" s="158">
        <v>0.03454861111111111</v>
      </c>
      <c r="H86" s="159">
        <v>12.060301507537687</v>
      </c>
      <c r="I86" s="158">
        <v>0.0034548611111111112</v>
      </c>
    </row>
    <row r="87" spans="1:9" ht="12.75">
      <c r="A87" s="42">
        <v>86</v>
      </c>
      <c r="B87" s="42">
        <v>646</v>
      </c>
      <c r="C87" s="42" t="s">
        <v>577</v>
      </c>
      <c r="D87" s="42" t="s">
        <v>465</v>
      </c>
      <c r="E87" s="157">
        <v>1963</v>
      </c>
      <c r="F87" s="42" t="s">
        <v>578</v>
      </c>
      <c r="G87" s="158">
        <v>0.03460648148148148</v>
      </c>
      <c r="H87" s="159">
        <v>12.040133779264215</v>
      </c>
      <c r="I87" s="158">
        <v>0.003460648148148148</v>
      </c>
    </row>
    <row r="88" spans="1:9" ht="12.75">
      <c r="A88" s="42">
        <v>87</v>
      </c>
      <c r="B88" s="42">
        <v>617</v>
      </c>
      <c r="C88" s="42" t="s">
        <v>579</v>
      </c>
      <c r="D88" s="42" t="s">
        <v>494</v>
      </c>
      <c r="E88" s="157">
        <v>1980</v>
      </c>
      <c r="F88" s="42" t="s">
        <v>508</v>
      </c>
      <c r="G88" s="158">
        <v>0.03479166666666667</v>
      </c>
      <c r="H88" s="159">
        <v>11.976047904191615</v>
      </c>
      <c r="I88" s="158">
        <v>0.0034791666666666673</v>
      </c>
    </row>
    <row r="89" spans="1:9" ht="12.75">
      <c r="A89" s="42">
        <v>88</v>
      </c>
      <c r="B89" s="42">
        <v>655</v>
      </c>
      <c r="C89" s="42" t="s">
        <v>580</v>
      </c>
      <c r="D89" s="42" t="s">
        <v>465</v>
      </c>
      <c r="E89" s="157">
        <v>1955</v>
      </c>
      <c r="F89" s="42" t="s">
        <v>540</v>
      </c>
      <c r="G89" s="158">
        <v>0.034942129629629635</v>
      </c>
      <c r="H89" s="159">
        <v>11.924478304074194</v>
      </c>
      <c r="I89" s="158">
        <v>0.0034942129629629637</v>
      </c>
    </row>
    <row r="90" spans="1:9" s="160" customFormat="1" ht="15">
      <c r="A90" s="42">
        <v>89</v>
      </c>
      <c r="B90" s="160">
        <v>603</v>
      </c>
      <c r="C90" s="160" t="s">
        <v>581</v>
      </c>
      <c r="D90" s="160" t="s">
        <v>465</v>
      </c>
      <c r="E90" s="161">
        <v>1994</v>
      </c>
      <c r="F90" s="160" t="s">
        <v>468</v>
      </c>
      <c r="G90" s="162">
        <v>0.035289351851851856</v>
      </c>
      <c r="H90" s="163">
        <v>11.807149885208263</v>
      </c>
      <c r="I90" s="162">
        <v>0.0035289351851851857</v>
      </c>
    </row>
    <row r="91" spans="1:9" ht="12.75">
      <c r="A91" s="42">
        <v>90</v>
      </c>
      <c r="B91" s="42">
        <v>652</v>
      </c>
      <c r="C91" s="42" t="s">
        <v>582</v>
      </c>
      <c r="D91" s="42" t="s">
        <v>465</v>
      </c>
      <c r="E91" s="157">
        <v>1965</v>
      </c>
      <c r="F91" s="42" t="s">
        <v>515</v>
      </c>
      <c r="G91" s="158">
        <v>0.03543981481481481</v>
      </c>
      <c r="H91" s="159">
        <v>11.757021554539518</v>
      </c>
      <c r="I91" s="158">
        <v>0.0035439814814814813</v>
      </c>
    </row>
    <row r="92" spans="1:9" ht="12.75">
      <c r="A92" s="42">
        <v>91</v>
      </c>
      <c r="B92" s="42">
        <v>596</v>
      </c>
      <c r="C92" s="42" t="s">
        <v>583</v>
      </c>
      <c r="D92" s="42" t="s">
        <v>465</v>
      </c>
      <c r="E92" s="157">
        <v>1985</v>
      </c>
      <c r="F92" s="42" t="s">
        <v>508</v>
      </c>
      <c r="G92" s="158">
        <v>0.03546296296296297</v>
      </c>
      <c r="H92" s="159">
        <v>11.749347258485637</v>
      </c>
      <c r="I92" s="158">
        <v>0.0035462962962962965</v>
      </c>
    </row>
    <row r="93" spans="1:9" ht="12.75">
      <c r="A93" s="42">
        <v>92</v>
      </c>
      <c r="B93" s="42">
        <v>581</v>
      </c>
      <c r="C93" s="42" t="s">
        <v>584</v>
      </c>
      <c r="D93" s="42" t="s">
        <v>465</v>
      </c>
      <c r="E93" s="157">
        <v>1980</v>
      </c>
      <c r="F93" s="42" t="s">
        <v>585</v>
      </c>
      <c r="G93" s="158">
        <v>0.035659722222222225</v>
      </c>
      <c r="H93" s="159">
        <v>11.684518013631937</v>
      </c>
      <c r="I93" s="158">
        <v>0.0035659722222222225</v>
      </c>
    </row>
    <row r="94" spans="1:9" ht="12.75">
      <c r="A94" s="42">
        <v>93</v>
      </c>
      <c r="B94" s="42">
        <v>594</v>
      </c>
      <c r="C94" s="42" t="s">
        <v>586</v>
      </c>
      <c r="D94" s="42" t="s">
        <v>465</v>
      </c>
      <c r="E94" s="157">
        <v>1978</v>
      </c>
      <c r="F94" s="42" t="s">
        <v>470</v>
      </c>
      <c r="G94" s="158">
        <v>0.035740740740740747</v>
      </c>
      <c r="H94" s="159">
        <v>11.6580310880829</v>
      </c>
      <c r="I94" s="158">
        <v>0.0035740740740740746</v>
      </c>
    </row>
    <row r="95" spans="1:9" ht="12.75">
      <c r="A95" s="42">
        <v>94</v>
      </c>
      <c r="B95" s="42">
        <v>587</v>
      </c>
      <c r="C95" s="42" t="s">
        <v>587</v>
      </c>
      <c r="D95" s="42" t="s">
        <v>465</v>
      </c>
      <c r="E95" s="157">
        <v>1988</v>
      </c>
      <c r="F95" s="42" t="s">
        <v>588</v>
      </c>
      <c r="G95" s="158">
        <v>0.03575231481481481</v>
      </c>
      <c r="H95" s="159">
        <v>11.65425704111363</v>
      </c>
      <c r="I95" s="158">
        <v>0.0035752314814814813</v>
      </c>
    </row>
    <row r="96" spans="1:9" s="160" customFormat="1" ht="15">
      <c r="A96" s="42">
        <v>95</v>
      </c>
      <c r="B96" s="160">
        <v>565</v>
      </c>
      <c r="C96" s="160" t="s">
        <v>589</v>
      </c>
      <c r="D96" s="160" t="s">
        <v>465</v>
      </c>
      <c r="E96" s="161">
        <v>1975</v>
      </c>
      <c r="F96" s="160" t="s">
        <v>468</v>
      </c>
      <c r="G96" s="162">
        <v>0.03591435185185186</v>
      </c>
      <c r="H96" s="163">
        <v>11.60167579761521</v>
      </c>
      <c r="I96" s="162">
        <v>0.003591435185185186</v>
      </c>
    </row>
    <row r="97" spans="1:9" ht="12.75">
      <c r="A97" s="42">
        <v>96</v>
      </c>
      <c r="B97" s="42">
        <v>609</v>
      </c>
      <c r="C97" s="42" t="s">
        <v>590</v>
      </c>
      <c r="D97" s="42" t="s">
        <v>465</v>
      </c>
      <c r="E97" s="157">
        <v>1991</v>
      </c>
      <c r="F97" s="42" t="s">
        <v>470</v>
      </c>
      <c r="G97" s="158">
        <v>0.03594907407407407</v>
      </c>
      <c r="H97" s="159">
        <v>11.590470057952352</v>
      </c>
      <c r="I97" s="158">
        <v>0.003594907407407407</v>
      </c>
    </row>
    <row r="98" spans="1:9" ht="12.75">
      <c r="A98" s="42">
        <v>97</v>
      </c>
      <c r="B98" s="42">
        <v>653</v>
      </c>
      <c r="C98" s="42" t="s">
        <v>591</v>
      </c>
      <c r="D98" s="42" t="s">
        <v>465</v>
      </c>
      <c r="E98" s="157">
        <v>1954</v>
      </c>
      <c r="F98" s="42" t="s">
        <v>540</v>
      </c>
      <c r="G98" s="158">
        <v>0.036377314814814814</v>
      </c>
      <c r="H98" s="159">
        <v>11.45402481705377</v>
      </c>
      <c r="I98" s="158">
        <v>0.0036377314814814814</v>
      </c>
    </row>
    <row r="99" spans="1:9" ht="12.75">
      <c r="A99" s="42">
        <v>98</v>
      </c>
      <c r="B99" s="42">
        <v>568</v>
      </c>
      <c r="C99" s="42" t="s">
        <v>592</v>
      </c>
      <c r="D99" s="42" t="s">
        <v>465</v>
      </c>
      <c r="E99" s="157">
        <v>1980</v>
      </c>
      <c r="F99" s="42" t="s">
        <v>470</v>
      </c>
      <c r="G99" s="158">
        <v>0.03644675925925926</v>
      </c>
      <c r="H99" s="159">
        <v>11.432200698634487</v>
      </c>
      <c r="I99" s="158">
        <v>0.003644675925925926</v>
      </c>
    </row>
    <row r="100" spans="1:9" s="160" customFormat="1" ht="15">
      <c r="A100" s="42">
        <v>99</v>
      </c>
      <c r="B100" s="160">
        <v>602</v>
      </c>
      <c r="C100" s="160" t="s">
        <v>593</v>
      </c>
      <c r="D100" s="160" t="s">
        <v>465</v>
      </c>
      <c r="E100" s="161">
        <v>1965</v>
      </c>
      <c r="F100" s="160" t="s">
        <v>468</v>
      </c>
      <c r="G100" s="162">
        <v>0.036770833333333336</v>
      </c>
      <c r="H100" s="163">
        <v>11.331444759206798</v>
      </c>
      <c r="I100" s="162">
        <v>0.0036770833333333334</v>
      </c>
    </row>
    <row r="101" spans="1:9" ht="12.75">
      <c r="A101" s="42">
        <v>100</v>
      </c>
      <c r="B101" s="42">
        <v>599</v>
      </c>
      <c r="C101" s="42" t="s">
        <v>594</v>
      </c>
      <c r="D101" s="42" t="s">
        <v>465</v>
      </c>
      <c r="E101" s="157">
        <v>1948</v>
      </c>
      <c r="F101" s="42" t="s">
        <v>508</v>
      </c>
      <c r="G101" s="158">
        <v>0.03730324074074074</v>
      </c>
      <c r="H101" s="159">
        <v>11.169717654359294</v>
      </c>
      <c r="I101" s="158">
        <v>0.0037303240740740743</v>
      </c>
    </row>
    <row r="102" spans="1:9" ht="12.75">
      <c r="A102" s="42">
        <v>101</v>
      </c>
      <c r="B102" s="42">
        <v>571</v>
      </c>
      <c r="C102" s="42" t="s">
        <v>595</v>
      </c>
      <c r="D102" s="42" t="s">
        <v>465</v>
      </c>
      <c r="E102" s="157">
        <v>1982</v>
      </c>
      <c r="F102" s="42" t="s">
        <v>470</v>
      </c>
      <c r="G102" s="158">
        <v>0.037662037037037036</v>
      </c>
      <c r="H102" s="159">
        <v>11.063306699446835</v>
      </c>
      <c r="I102" s="158">
        <v>0.0037662037037037035</v>
      </c>
    </row>
    <row r="103" spans="1:9" ht="12.75">
      <c r="A103" s="42">
        <v>102</v>
      </c>
      <c r="B103" s="42">
        <v>600</v>
      </c>
      <c r="C103" s="42" t="s">
        <v>596</v>
      </c>
      <c r="D103" s="42" t="s">
        <v>465</v>
      </c>
      <c r="E103" s="157">
        <v>1981</v>
      </c>
      <c r="F103" s="42" t="s">
        <v>470</v>
      </c>
      <c r="G103" s="158">
        <v>0.03805555555555556</v>
      </c>
      <c r="H103" s="159">
        <v>10.948905109489049</v>
      </c>
      <c r="I103" s="158">
        <v>0.003805555555555556</v>
      </c>
    </row>
    <row r="104" spans="1:9" s="160" customFormat="1" ht="15">
      <c r="A104" s="42">
        <v>103</v>
      </c>
      <c r="B104" s="160">
        <v>666</v>
      </c>
      <c r="C104" s="160" t="s">
        <v>597</v>
      </c>
      <c r="D104" s="160" t="s">
        <v>465</v>
      </c>
      <c r="E104" s="161">
        <v>1964</v>
      </c>
      <c r="F104" s="160" t="s">
        <v>468</v>
      </c>
      <c r="G104" s="162">
        <v>0.03833333333333334</v>
      </c>
      <c r="H104" s="163">
        <v>10.869565217391303</v>
      </c>
      <c r="I104" s="162">
        <v>0.0038333333333333336</v>
      </c>
    </row>
    <row r="105" spans="1:9" ht="12.75">
      <c r="A105" s="42">
        <v>104</v>
      </c>
      <c r="B105" s="42">
        <v>625</v>
      </c>
      <c r="C105" s="42" t="s">
        <v>598</v>
      </c>
      <c r="D105" s="42" t="s">
        <v>465</v>
      </c>
      <c r="E105" s="157">
        <v>1984</v>
      </c>
      <c r="F105" s="42" t="s">
        <v>508</v>
      </c>
      <c r="G105" s="158">
        <v>0.03858796296296297</v>
      </c>
      <c r="H105" s="159">
        <v>10.797840431913615</v>
      </c>
      <c r="I105" s="158">
        <v>0.003858796296296297</v>
      </c>
    </row>
    <row r="106" spans="1:9" ht="12.75">
      <c r="A106" s="42">
        <v>105</v>
      </c>
      <c r="B106" s="42">
        <v>629</v>
      </c>
      <c r="C106" s="42" t="s">
        <v>599</v>
      </c>
      <c r="D106" s="42" t="s">
        <v>465</v>
      </c>
      <c r="E106" s="157">
        <v>1963</v>
      </c>
      <c r="F106" s="42" t="s">
        <v>470</v>
      </c>
      <c r="G106" s="158">
        <v>0.03858796296296297</v>
      </c>
      <c r="H106" s="159">
        <v>10.797840431913615</v>
      </c>
      <c r="I106" s="158">
        <v>0.003858796296296297</v>
      </c>
    </row>
    <row r="107" spans="1:9" s="160" customFormat="1" ht="15">
      <c r="A107" s="42">
        <v>106</v>
      </c>
      <c r="B107" s="160">
        <v>597</v>
      </c>
      <c r="C107" s="160" t="s">
        <v>600</v>
      </c>
      <c r="D107" s="160" t="s">
        <v>465</v>
      </c>
      <c r="E107" s="161">
        <v>1937</v>
      </c>
      <c r="F107" s="160" t="s">
        <v>468</v>
      </c>
      <c r="G107" s="162">
        <v>0.03928240740740741</v>
      </c>
      <c r="H107" s="163">
        <v>10.606953447259869</v>
      </c>
      <c r="I107" s="162">
        <v>0.003928240740740741</v>
      </c>
    </row>
    <row r="108" spans="1:9" ht="12.75">
      <c r="A108" s="42">
        <v>107</v>
      </c>
      <c r="B108" s="42">
        <v>576</v>
      </c>
      <c r="C108" s="42" t="s">
        <v>601</v>
      </c>
      <c r="D108" s="42" t="s">
        <v>465</v>
      </c>
      <c r="E108" s="157">
        <v>1947</v>
      </c>
      <c r="F108" s="42" t="s">
        <v>515</v>
      </c>
      <c r="G108" s="158">
        <v>0.039872685185185185</v>
      </c>
      <c r="H108" s="159">
        <v>10.449927431059507</v>
      </c>
      <c r="I108" s="158">
        <v>0.0039872685185185185</v>
      </c>
    </row>
    <row r="109" spans="1:9" ht="12.75">
      <c r="A109" s="42">
        <v>108</v>
      </c>
      <c r="B109" s="42">
        <v>656</v>
      </c>
      <c r="C109" s="42" t="s">
        <v>602</v>
      </c>
      <c r="D109" s="42" t="s">
        <v>465</v>
      </c>
      <c r="E109" s="157">
        <v>1954</v>
      </c>
      <c r="F109" s="42" t="s">
        <v>540</v>
      </c>
      <c r="G109" s="158">
        <v>0.04070601851851852</v>
      </c>
      <c r="H109" s="159">
        <v>10.235996588001136</v>
      </c>
      <c r="I109" s="158">
        <v>0.004070601851851852</v>
      </c>
    </row>
    <row r="110" spans="1:9" ht="12.75">
      <c r="A110" s="42">
        <v>109</v>
      </c>
      <c r="B110" s="42">
        <v>574</v>
      </c>
      <c r="C110" s="42" t="s">
        <v>603</v>
      </c>
      <c r="D110" s="42" t="s">
        <v>465</v>
      </c>
      <c r="E110" s="157">
        <v>1943</v>
      </c>
      <c r="F110" s="42" t="s">
        <v>508</v>
      </c>
      <c r="G110" s="158">
        <v>0.042465277777777775</v>
      </c>
      <c r="H110" s="159">
        <v>9.811937857726901</v>
      </c>
      <c r="I110" s="158">
        <v>0.004246527777777778</v>
      </c>
    </row>
    <row r="111" spans="1:9" ht="12.75">
      <c r="A111" s="42">
        <v>110</v>
      </c>
      <c r="B111" s="42">
        <v>552</v>
      </c>
      <c r="C111" s="42" t="s">
        <v>604</v>
      </c>
      <c r="D111" s="42" t="s">
        <v>465</v>
      </c>
      <c r="E111" s="157">
        <v>1979</v>
      </c>
      <c r="F111" s="42" t="s">
        <v>470</v>
      </c>
      <c r="G111" s="158">
        <v>0.042916666666666665</v>
      </c>
      <c r="H111" s="159">
        <v>9.708737864077671</v>
      </c>
      <c r="I111" s="158">
        <v>0.004291666666666667</v>
      </c>
    </row>
    <row r="112" spans="1:9" s="160" customFormat="1" ht="15">
      <c r="A112" s="42">
        <v>111</v>
      </c>
      <c r="B112" s="160">
        <v>604</v>
      </c>
      <c r="C112" s="160" t="s">
        <v>605</v>
      </c>
      <c r="D112" s="160" t="s">
        <v>494</v>
      </c>
      <c r="E112" s="161">
        <v>1969</v>
      </c>
      <c r="F112" s="160" t="s">
        <v>468</v>
      </c>
      <c r="G112" s="162">
        <v>0.04363425925925926</v>
      </c>
      <c r="H112" s="163">
        <v>9.549071618037134</v>
      </c>
      <c r="I112" s="162">
        <v>0.004363425925925926</v>
      </c>
    </row>
    <row r="113" spans="1:9" ht="12.75">
      <c r="A113" s="42">
        <v>112</v>
      </c>
      <c r="B113" s="42">
        <v>615</v>
      </c>
      <c r="C113" s="42" t="s">
        <v>606</v>
      </c>
      <c r="D113" s="42" t="s">
        <v>465</v>
      </c>
      <c r="E113" s="157">
        <v>1989</v>
      </c>
      <c r="F113" s="42" t="s">
        <v>470</v>
      </c>
      <c r="G113" s="158">
        <v>0.04407407407407407</v>
      </c>
      <c r="H113" s="159">
        <v>9.453781512605042</v>
      </c>
      <c r="I113" s="158">
        <v>0.004407407407407407</v>
      </c>
    </row>
    <row r="114" spans="1:9" ht="12.75">
      <c r="A114" s="42">
        <v>113</v>
      </c>
      <c r="B114" s="42">
        <v>612</v>
      </c>
      <c r="C114" s="42" t="s">
        <v>607</v>
      </c>
      <c r="D114" s="42" t="s">
        <v>494</v>
      </c>
      <c r="E114" s="157">
        <v>1968</v>
      </c>
      <c r="F114" s="42" t="s">
        <v>508</v>
      </c>
      <c r="G114" s="158">
        <v>0.04750000000000001</v>
      </c>
      <c r="H114" s="159">
        <v>8.771929824561402</v>
      </c>
      <c r="I114" s="158">
        <v>0.004750000000000001</v>
      </c>
    </row>
    <row r="115" spans="1:9" ht="12.75">
      <c r="A115" s="42">
        <v>114</v>
      </c>
      <c r="B115" s="42">
        <v>638</v>
      </c>
      <c r="C115" s="42" t="s">
        <v>608</v>
      </c>
      <c r="D115" s="42" t="s">
        <v>494</v>
      </c>
      <c r="E115" s="157">
        <v>1987</v>
      </c>
      <c r="F115" s="42" t="s">
        <v>485</v>
      </c>
      <c r="G115" s="158">
        <v>0.04837962962962963</v>
      </c>
      <c r="H115" s="159">
        <v>8.612440191387561</v>
      </c>
      <c r="I115" s="158">
        <v>0.004837962962962962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5" zoomScaleNormal="75" workbookViewId="0" topLeftCell="A13">
      <selection activeCell="D36" sqref="D36"/>
    </sheetView>
  </sheetViews>
  <sheetFormatPr defaultColWidth="9.140625" defaultRowHeight="12.75"/>
  <cols>
    <col min="1" max="1" width="9.8515625" style="0" bestFit="1" customWidth="1"/>
    <col min="3" max="3" width="12.57421875" style="0" bestFit="1" customWidth="1"/>
    <col min="4" max="4" width="27.421875" style="16" bestFit="1" customWidth="1"/>
    <col min="5" max="5" width="1.7109375" style="0" customWidth="1"/>
    <col min="6" max="6" width="17.28125" style="0" bestFit="1" customWidth="1"/>
    <col min="7" max="7" width="15.8515625" style="0" bestFit="1" customWidth="1"/>
    <col min="8" max="8" width="1.1484375" style="0" customWidth="1"/>
    <col min="9" max="9" width="9.8515625" style="0" bestFit="1" customWidth="1"/>
  </cols>
  <sheetData>
    <row r="1" spans="1:10" s="67" customFormat="1" ht="33">
      <c r="A1" s="284" t="s">
        <v>442</v>
      </c>
      <c r="B1" s="284"/>
      <c r="C1" s="284"/>
      <c r="D1" s="284"/>
      <c r="E1" s="284"/>
      <c r="F1" s="284"/>
      <c r="G1" s="284"/>
      <c r="H1" s="284"/>
      <c r="I1" s="284"/>
      <c r="J1" s="66"/>
    </row>
    <row r="2" spans="1:10" s="67" customFormat="1" ht="33">
      <c r="A2" s="285">
        <v>40676</v>
      </c>
      <c r="B2" s="285"/>
      <c r="C2" s="285"/>
      <c r="D2" s="285"/>
      <c r="E2" s="285"/>
      <c r="F2" s="285"/>
      <c r="G2" s="285"/>
      <c r="H2" s="285"/>
      <c r="I2" s="285"/>
      <c r="J2" s="66"/>
    </row>
    <row r="3" spans="1:10" s="67" customFormat="1" ht="19.5">
      <c r="A3" s="51"/>
      <c r="B3" s="95"/>
      <c r="C3" s="96"/>
      <c r="D3" s="92"/>
      <c r="E3" s="93"/>
      <c r="F3" s="77" t="s">
        <v>0</v>
      </c>
      <c r="G3" s="89">
        <v>4.125</v>
      </c>
      <c r="H3" s="287" t="s">
        <v>1</v>
      </c>
      <c r="I3" s="287"/>
      <c r="J3"/>
    </row>
    <row r="4" spans="1:10" ht="15">
      <c r="A4" s="68" t="s">
        <v>372</v>
      </c>
      <c r="B4" s="69" t="s">
        <v>3</v>
      </c>
      <c r="C4" s="70" t="s">
        <v>43</v>
      </c>
      <c r="D4" s="149" t="s">
        <v>5</v>
      </c>
      <c r="E4" s="72"/>
      <c r="F4" s="73" t="s">
        <v>80</v>
      </c>
      <c r="G4" s="73" t="s">
        <v>238</v>
      </c>
      <c r="H4" s="74"/>
      <c r="I4" s="75" t="s">
        <v>239</v>
      </c>
      <c r="J4" s="76"/>
    </row>
    <row r="5" spans="1:9" s="11" customFormat="1" ht="19.5">
      <c r="A5" s="91">
        <v>37</v>
      </c>
      <c r="B5" s="12">
        <v>1</v>
      </c>
      <c r="C5" s="18" t="s">
        <v>31</v>
      </c>
      <c r="D5" s="80" t="s">
        <v>144</v>
      </c>
      <c r="E5" s="154"/>
      <c r="F5" s="155">
        <v>0.012650462962962962</v>
      </c>
      <c r="G5" s="82">
        <f aca="true" t="shared" si="0" ref="G5:G22">F5/$G$3</f>
        <v>0.0030667789001122335</v>
      </c>
      <c r="H5" s="83"/>
      <c r="I5" s="84">
        <f aca="true" t="shared" si="1" ref="I5:I22">($G$3/F5)/24</f>
        <v>13.586459286367797</v>
      </c>
    </row>
    <row r="6" spans="1:9" s="11" customFormat="1" ht="19.5">
      <c r="A6" s="91">
        <v>82</v>
      </c>
      <c r="B6" s="12">
        <v>2</v>
      </c>
      <c r="C6" s="18" t="s">
        <v>33</v>
      </c>
      <c r="D6" s="80" t="s">
        <v>290</v>
      </c>
      <c r="E6" s="154"/>
      <c r="F6" s="155">
        <v>0.014733796296296295</v>
      </c>
      <c r="G6" s="82">
        <f t="shared" si="0"/>
        <v>0.0035718294051627383</v>
      </c>
      <c r="H6" s="83"/>
      <c r="I6" s="84">
        <f t="shared" si="1"/>
        <v>11.66535742340927</v>
      </c>
    </row>
    <row r="7" spans="1:9" s="11" customFormat="1" ht="19.5">
      <c r="A7" s="91">
        <v>97</v>
      </c>
      <c r="B7" s="12">
        <v>3</v>
      </c>
      <c r="C7" s="18" t="s">
        <v>358</v>
      </c>
      <c r="D7" s="80" t="s">
        <v>359</v>
      </c>
      <c r="E7" s="154"/>
      <c r="F7" s="155">
        <v>0.015324074074074073</v>
      </c>
      <c r="G7" s="82">
        <f t="shared" si="0"/>
        <v>0.0037149270482603816</v>
      </c>
      <c r="H7" s="83"/>
      <c r="I7" s="84">
        <f t="shared" si="1"/>
        <v>11.216012084592146</v>
      </c>
    </row>
    <row r="8" spans="1:9" s="11" customFormat="1" ht="19.5">
      <c r="A8" s="91">
        <v>98</v>
      </c>
      <c r="B8" s="12">
        <v>4</v>
      </c>
      <c r="C8" s="18" t="s">
        <v>317</v>
      </c>
      <c r="D8" s="80" t="s">
        <v>318</v>
      </c>
      <c r="E8" s="154"/>
      <c r="F8" s="155">
        <v>0.01556712962962963</v>
      </c>
      <c r="G8" s="82">
        <f t="shared" si="0"/>
        <v>0.0037738496071829408</v>
      </c>
      <c r="H8" s="83"/>
      <c r="I8" s="84">
        <f t="shared" si="1"/>
        <v>11.040892193308549</v>
      </c>
    </row>
    <row r="9" spans="1:9" s="11" customFormat="1" ht="19.5">
      <c r="A9" s="91">
        <v>100</v>
      </c>
      <c r="B9" s="12">
        <v>5</v>
      </c>
      <c r="C9" s="18" t="s">
        <v>215</v>
      </c>
      <c r="D9" s="80" t="s">
        <v>313</v>
      </c>
      <c r="E9" s="154"/>
      <c r="F9" s="155">
        <v>0.015613425925925926</v>
      </c>
      <c r="G9" s="82">
        <f t="shared" si="0"/>
        <v>0.0037850729517396185</v>
      </c>
      <c r="H9" s="83"/>
      <c r="I9" s="84">
        <f t="shared" si="1"/>
        <v>11.00815418828762</v>
      </c>
    </row>
    <row r="10" spans="1:9" s="11" customFormat="1" ht="19.5">
      <c r="A10" s="91">
        <v>101</v>
      </c>
      <c r="B10" s="12">
        <v>6</v>
      </c>
      <c r="C10" s="18" t="s">
        <v>57</v>
      </c>
      <c r="D10" s="80" t="s">
        <v>243</v>
      </c>
      <c r="E10" s="154"/>
      <c r="F10" s="155">
        <v>0.01568287037037037</v>
      </c>
      <c r="G10" s="82">
        <f t="shared" si="0"/>
        <v>0.0038019079685746356</v>
      </c>
      <c r="H10" s="83"/>
      <c r="I10" s="84">
        <f t="shared" si="1"/>
        <v>10.95940959409594</v>
      </c>
    </row>
    <row r="11" spans="1:9" s="11" customFormat="1" ht="19.5">
      <c r="A11" s="91">
        <v>117</v>
      </c>
      <c r="B11" s="12">
        <v>7</v>
      </c>
      <c r="C11" s="18" t="s">
        <v>69</v>
      </c>
      <c r="D11" s="80" t="s">
        <v>132</v>
      </c>
      <c r="E11" s="154"/>
      <c r="F11" s="155">
        <v>0.01638888888888889</v>
      </c>
      <c r="G11" s="82">
        <f t="shared" si="0"/>
        <v>0.003973063973063974</v>
      </c>
      <c r="H11" s="83"/>
      <c r="I11" s="84">
        <f t="shared" si="1"/>
        <v>10.48728813559322</v>
      </c>
    </row>
    <row r="12" spans="1:9" s="11" customFormat="1" ht="19.5">
      <c r="A12" s="91">
        <v>118</v>
      </c>
      <c r="B12" s="12">
        <v>8</v>
      </c>
      <c r="C12" s="18" t="s">
        <v>408</v>
      </c>
      <c r="D12" s="80" t="s">
        <v>409</v>
      </c>
      <c r="E12" s="154"/>
      <c r="F12" s="155">
        <v>0.016469907407407405</v>
      </c>
      <c r="G12" s="82">
        <f t="shared" si="0"/>
        <v>0.003992704826038159</v>
      </c>
      <c r="H12" s="83"/>
      <c r="I12" s="84">
        <f t="shared" si="1"/>
        <v>10.435699226985244</v>
      </c>
    </row>
    <row r="13" spans="1:9" s="11" customFormat="1" ht="19.5">
      <c r="A13" s="91">
        <v>123</v>
      </c>
      <c r="B13" s="12">
        <v>9</v>
      </c>
      <c r="C13" s="18" t="s">
        <v>72</v>
      </c>
      <c r="D13" s="80" t="s">
        <v>405</v>
      </c>
      <c r="E13" s="154"/>
      <c r="F13" s="155">
        <v>0.01671296296296296</v>
      </c>
      <c r="G13" s="82">
        <f t="shared" si="0"/>
        <v>0.004051627384960718</v>
      </c>
      <c r="H13" s="83"/>
      <c r="I13" s="84">
        <f t="shared" si="1"/>
        <v>10.283933518005542</v>
      </c>
    </row>
    <row r="14" spans="1:9" s="11" customFormat="1" ht="19.5">
      <c r="A14" s="91">
        <v>124</v>
      </c>
      <c r="B14" s="12">
        <v>10</v>
      </c>
      <c r="C14" s="18" t="s">
        <v>371</v>
      </c>
      <c r="D14" s="80" t="s">
        <v>385</v>
      </c>
      <c r="E14" s="154"/>
      <c r="F14" s="155">
        <v>0.01673611111111111</v>
      </c>
      <c r="G14" s="82">
        <f t="shared" si="0"/>
        <v>0.004057239057239057</v>
      </c>
      <c r="H14" s="83"/>
      <c r="I14" s="84">
        <f t="shared" si="1"/>
        <v>10.269709543568466</v>
      </c>
    </row>
    <row r="15" spans="1:9" s="11" customFormat="1" ht="19.5">
      <c r="A15" s="91">
        <v>125</v>
      </c>
      <c r="B15" s="12">
        <v>11</v>
      </c>
      <c r="C15" s="18" t="s">
        <v>74</v>
      </c>
      <c r="D15" s="80" t="s">
        <v>162</v>
      </c>
      <c r="E15" s="154"/>
      <c r="F15" s="155">
        <v>0.016770833333333332</v>
      </c>
      <c r="G15" s="82">
        <f t="shared" si="0"/>
        <v>0.004065656565656565</v>
      </c>
      <c r="H15" s="83"/>
      <c r="I15" s="84">
        <f t="shared" si="1"/>
        <v>10.248447204968945</v>
      </c>
    </row>
    <row r="16" spans="1:9" s="11" customFormat="1" ht="19.5">
      <c r="A16" s="91">
        <v>126</v>
      </c>
      <c r="B16" s="12">
        <v>12</v>
      </c>
      <c r="C16" s="18" t="s">
        <v>29</v>
      </c>
      <c r="D16" s="80" t="s">
        <v>339</v>
      </c>
      <c r="E16" s="154"/>
      <c r="F16" s="155">
        <v>0.016875</v>
      </c>
      <c r="G16" s="82">
        <f t="shared" si="0"/>
        <v>0.004090909090909091</v>
      </c>
      <c r="H16" s="83"/>
      <c r="I16" s="84">
        <f t="shared" si="1"/>
        <v>10.185185185185185</v>
      </c>
    </row>
    <row r="17" spans="1:9" s="11" customFormat="1" ht="19.5">
      <c r="A17" s="91">
        <v>150</v>
      </c>
      <c r="B17" s="12">
        <v>13</v>
      </c>
      <c r="C17" s="18" t="s">
        <v>450</v>
      </c>
      <c r="D17" s="80" t="s">
        <v>451</v>
      </c>
      <c r="E17" s="154"/>
      <c r="F17" s="155">
        <v>0.01778935185185185</v>
      </c>
      <c r="G17" s="82">
        <f t="shared" si="0"/>
        <v>0.004312570145903479</v>
      </c>
      <c r="H17" s="83"/>
      <c r="I17" s="84">
        <f t="shared" si="1"/>
        <v>9.661678594664933</v>
      </c>
    </row>
    <row r="18" spans="1:9" s="11" customFormat="1" ht="19.5">
      <c r="A18" s="91">
        <v>161</v>
      </c>
      <c r="B18" s="12">
        <v>14</v>
      </c>
      <c r="C18" s="18" t="s">
        <v>60</v>
      </c>
      <c r="D18" s="80" t="s">
        <v>184</v>
      </c>
      <c r="E18" s="154"/>
      <c r="F18" s="155">
        <v>0.018229166666666668</v>
      </c>
      <c r="G18" s="82">
        <f t="shared" si="0"/>
        <v>0.00441919191919192</v>
      </c>
      <c r="H18" s="83"/>
      <c r="I18" s="84">
        <f t="shared" si="1"/>
        <v>9.428571428571429</v>
      </c>
    </row>
    <row r="19" spans="1:9" s="11" customFormat="1" ht="19.5">
      <c r="A19" s="91">
        <v>176</v>
      </c>
      <c r="B19" s="12">
        <v>15</v>
      </c>
      <c r="C19" s="18" t="s">
        <v>452</v>
      </c>
      <c r="D19" s="80" t="s">
        <v>453</v>
      </c>
      <c r="E19" s="154"/>
      <c r="F19" s="155">
        <v>0.019386574074074073</v>
      </c>
      <c r="G19" s="82">
        <f t="shared" si="0"/>
        <v>0.004699775533108866</v>
      </c>
      <c r="H19" s="83"/>
      <c r="I19" s="84">
        <f t="shared" si="1"/>
        <v>8.865671641791044</v>
      </c>
    </row>
    <row r="20" spans="1:9" s="11" customFormat="1" ht="19.5">
      <c r="A20" s="91">
        <v>180</v>
      </c>
      <c r="B20" s="12">
        <v>16</v>
      </c>
      <c r="C20" s="18" t="s">
        <v>115</v>
      </c>
      <c r="D20" s="80" t="s">
        <v>456</v>
      </c>
      <c r="E20" s="154"/>
      <c r="F20" s="155">
        <v>0.019710648148148147</v>
      </c>
      <c r="G20" s="82">
        <f t="shared" si="0"/>
        <v>0.004778338945005611</v>
      </c>
      <c r="H20" s="83"/>
      <c r="I20" s="84">
        <f t="shared" si="1"/>
        <v>8.719906048150323</v>
      </c>
    </row>
    <row r="21" spans="1:9" s="11" customFormat="1" ht="19.5">
      <c r="A21" s="91">
        <v>181</v>
      </c>
      <c r="B21" s="12">
        <v>17</v>
      </c>
      <c r="C21" s="18" t="s">
        <v>185</v>
      </c>
      <c r="D21" s="80" t="s">
        <v>170</v>
      </c>
      <c r="E21" s="154"/>
      <c r="F21" s="155">
        <v>0.01972222222222222</v>
      </c>
      <c r="G21" s="82">
        <f t="shared" si="0"/>
        <v>0.004781144781144781</v>
      </c>
      <c r="H21" s="83"/>
      <c r="I21" s="84">
        <f t="shared" si="1"/>
        <v>8.714788732394366</v>
      </c>
    </row>
    <row r="22" spans="1:9" s="11" customFormat="1" ht="19.5">
      <c r="A22" s="91">
        <v>182</v>
      </c>
      <c r="B22" s="12">
        <v>18</v>
      </c>
      <c r="C22" s="18" t="s">
        <v>72</v>
      </c>
      <c r="D22" s="80" t="s">
        <v>168</v>
      </c>
      <c r="E22" s="154"/>
      <c r="F22" s="155">
        <v>0.019733796296296298</v>
      </c>
      <c r="G22" s="82">
        <f t="shared" si="0"/>
        <v>0.004783950617283951</v>
      </c>
      <c r="H22" s="83"/>
      <c r="I22" s="84">
        <f t="shared" si="1"/>
        <v>8.709677419354838</v>
      </c>
    </row>
    <row r="23" spans="1:9" ht="19.5">
      <c r="A23" s="286" t="s">
        <v>454</v>
      </c>
      <c r="B23" s="286"/>
      <c r="C23" s="286"/>
      <c r="D23" s="80"/>
      <c r="E23" s="13"/>
      <c r="F23" s="81"/>
      <c r="G23" s="82"/>
      <c r="H23" s="83"/>
      <c r="I23" s="84"/>
    </row>
    <row r="24" spans="1:10" s="67" customFormat="1" ht="19.5">
      <c r="A24" s="51"/>
      <c r="B24" s="95"/>
      <c r="C24" s="96"/>
      <c r="D24" s="92"/>
      <c r="E24" s="93"/>
      <c r="F24" s="77" t="s">
        <v>0</v>
      </c>
      <c r="G24" s="150">
        <v>8.2</v>
      </c>
      <c r="H24" s="287" t="s">
        <v>1</v>
      </c>
      <c r="I24" s="287"/>
      <c r="J24"/>
    </row>
    <row r="25" spans="1:10" ht="15">
      <c r="A25" s="68" t="s">
        <v>372</v>
      </c>
      <c r="B25" s="69" t="s">
        <v>3</v>
      </c>
      <c r="C25" s="70" t="s">
        <v>43</v>
      </c>
      <c r="D25" s="149" t="s">
        <v>5</v>
      </c>
      <c r="E25" s="72"/>
      <c r="F25" s="73" t="s">
        <v>80</v>
      </c>
      <c r="G25" s="73" t="s">
        <v>238</v>
      </c>
      <c r="H25" s="74"/>
      <c r="I25" s="75" t="s">
        <v>239</v>
      </c>
      <c r="J25" s="76"/>
    </row>
    <row r="26" spans="1:9" s="11" customFormat="1" ht="19.5">
      <c r="A26" s="91">
        <v>7</v>
      </c>
      <c r="B26" s="12">
        <v>19</v>
      </c>
      <c r="C26" s="18" t="s">
        <v>18</v>
      </c>
      <c r="D26" s="80" t="s">
        <v>189</v>
      </c>
      <c r="E26" s="154"/>
      <c r="F26" s="155">
        <v>0.02162037037037037</v>
      </c>
      <c r="G26" s="82">
        <f>F26/$G$24</f>
        <v>0.0026366305329719964</v>
      </c>
      <c r="H26" s="83"/>
      <c r="I26" s="84">
        <f>($G$24/F26)/24</f>
        <v>15.802997858672377</v>
      </c>
    </row>
    <row r="27" spans="1:9" s="11" customFormat="1" ht="19.5">
      <c r="A27" s="91">
        <v>39</v>
      </c>
      <c r="B27" s="12">
        <v>20</v>
      </c>
      <c r="C27" s="18" t="s">
        <v>264</v>
      </c>
      <c r="D27" s="80" t="s">
        <v>265</v>
      </c>
      <c r="E27" s="154"/>
      <c r="F27" s="155">
        <v>0.02445601851851852</v>
      </c>
      <c r="G27" s="82">
        <f aca="true" t="shared" si="2" ref="G27:G36">F27/$G$24</f>
        <v>0.0029824412827461613</v>
      </c>
      <c r="H27" s="83"/>
      <c r="I27" s="84">
        <f aca="true" t="shared" si="3" ref="I27:I36">($G$24/F27)/24</f>
        <v>13.970657832465688</v>
      </c>
    </row>
    <row r="28" spans="1:9" s="11" customFormat="1" ht="19.5">
      <c r="A28" s="91">
        <v>41</v>
      </c>
      <c r="B28" s="12">
        <v>21</v>
      </c>
      <c r="C28" s="18" t="s">
        <v>455</v>
      </c>
      <c r="D28" s="80" t="s">
        <v>134</v>
      </c>
      <c r="E28" s="154"/>
      <c r="F28" s="155">
        <v>0.024513888888888887</v>
      </c>
      <c r="G28" s="82">
        <f t="shared" si="2"/>
        <v>0.00298949864498645</v>
      </c>
      <c r="H28" s="83"/>
      <c r="I28" s="84">
        <f t="shared" si="3"/>
        <v>13.93767705382436</v>
      </c>
    </row>
    <row r="29" spans="1:9" s="11" customFormat="1" ht="19.5">
      <c r="A29" s="91">
        <v>60</v>
      </c>
      <c r="B29" s="12">
        <v>22</v>
      </c>
      <c r="C29" s="18" t="s">
        <v>138</v>
      </c>
      <c r="D29" s="80" t="s">
        <v>139</v>
      </c>
      <c r="E29" s="154"/>
      <c r="F29" s="155">
        <v>0.0256712962962963</v>
      </c>
      <c r="G29" s="82">
        <f t="shared" si="2"/>
        <v>0.003130645889792232</v>
      </c>
      <c r="H29" s="83"/>
      <c r="I29" s="84">
        <f t="shared" si="3"/>
        <v>13.309287646528402</v>
      </c>
    </row>
    <row r="30" spans="1:9" s="11" customFormat="1" ht="19.5">
      <c r="A30" s="91">
        <v>105</v>
      </c>
      <c r="B30" s="12">
        <v>23</v>
      </c>
      <c r="C30" s="18" t="s">
        <v>13</v>
      </c>
      <c r="D30" s="80" t="s">
        <v>143</v>
      </c>
      <c r="E30" s="154"/>
      <c r="F30" s="155">
        <v>0.028530092592592593</v>
      </c>
      <c r="G30" s="82">
        <f t="shared" si="2"/>
        <v>0.0034792795844625114</v>
      </c>
      <c r="H30" s="83"/>
      <c r="I30" s="84">
        <f t="shared" si="3"/>
        <v>11.975659229208924</v>
      </c>
    </row>
    <row r="31" spans="1:9" s="11" customFormat="1" ht="19.5">
      <c r="A31" s="91">
        <v>107</v>
      </c>
      <c r="B31" s="12">
        <v>24</v>
      </c>
      <c r="C31" s="18" t="s">
        <v>66</v>
      </c>
      <c r="D31" s="80" t="s">
        <v>132</v>
      </c>
      <c r="E31" s="154"/>
      <c r="F31" s="155">
        <v>0.028564814814814817</v>
      </c>
      <c r="G31" s="82">
        <f t="shared" si="2"/>
        <v>0.0034835140018066855</v>
      </c>
      <c r="H31" s="83"/>
      <c r="I31" s="84">
        <f t="shared" si="3"/>
        <v>11.961102106969205</v>
      </c>
    </row>
    <row r="32" spans="1:9" s="11" customFormat="1" ht="19.5">
      <c r="A32" s="91">
        <v>112</v>
      </c>
      <c r="B32" s="12">
        <v>25</v>
      </c>
      <c r="C32" s="18" t="s">
        <v>152</v>
      </c>
      <c r="D32" s="80" t="s">
        <v>143</v>
      </c>
      <c r="E32" s="154"/>
      <c r="F32" s="155">
        <v>0.029108796296296296</v>
      </c>
      <c r="G32" s="82">
        <f>F32/$G$24</f>
        <v>0.0035498532068654024</v>
      </c>
      <c r="H32" s="83"/>
      <c r="I32" s="84">
        <f>($G$24/F32)/24</f>
        <v>11.737574552683895</v>
      </c>
    </row>
    <row r="33" spans="1:9" s="11" customFormat="1" ht="19.5">
      <c r="A33" s="91">
        <v>113</v>
      </c>
      <c r="B33" s="12">
        <v>26</v>
      </c>
      <c r="C33" s="18" t="s">
        <v>194</v>
      </c>
      <c r="D33" s="80" t="s">
        <v>195</v>
      </c>
      <c r="E33" s="154"/>
      <c r="F33" s="155">
        <v>0.029155092592592594</v>
      </c>
      <c r="G33" s="82">
        <f>F33/$G$24</f>
        <v>0.003555499096657634</v>
      </c>
      <c r="H33" s="83"/>
      <c r="I33" s="84">
        <f>($G$24/F33)/24</f>
        <v>11.718936085748311</v>
      </c>
    </row>
    <row r="34" spans="1:9" s="11" customFormat="1" ht="19.5">
      <c r="A34" s="91">
        <v>114</v>
      </c>
      <c r="B34" s="12">
        <v>27</v>
      </c>
      <c r="C34" s="18" t="s">
        <v>203</v>
      </c>
      <c r="D34" s="80" t="s">
        <v>204</v>
      </c>
      <c r="E34" s="154"/>
      <c r="F34" s="155">
        <v>0.02917824074074074</v>
      </c>
      <c r="G34" s="82">
        <f>F34/$G$24</f>
        <v>0.003558322041553749</v>
      </c>
      <c r="H34" s="83"/>
      <c r="I34" s="84">
        <f>($G$24/F34)/24</f>
        <v>11.709639032130106</v>
      </c>
    </row>
    <row r="35" spans="1:9" s="11" customFormat="1" ht="19.5">
      <c r="A35" s="91">
        <v>116</v>
      </c>
      <c r="B35" s="12">
        <v>28</v>
      </c>
      <c r="C35" s="18" t="s">
        <v>205</v>
      </c>
      <c r="D35" s="80" t="s">
        <v>206</v>
      </c>
      <c r="E35" s="154"/>
      <c r="F35" s="155">
        <v>0.029212962962962965</v>
      </c>
      <c r="G35" s="82">
        <f>F35/$G$24</f>
        <v>0.003562556458897923</v>
      </c>
      <c r="H35" s="83"/>
      <c r="I35" s="84">
        <f>($G$24/F35)/24</f>
        <v>11.695721077654516</v>
      </c>
    </row>
    <row r="36" spans="1:9" s="11" customFormat="1" ht="19.5">
      <c r="A36" s="91">
        <v>147</v>
      </c>
      <c r="B36" s="12">
        <v>29</v>
      </c>
      <c r="C36" s="18" t="s">
        <v>9</v>
      </c>
      <c r="D36" s="80" t="s">
        <v>148</v>
      </c>
      <c r="E36" s="154"/>
      <c r="F36" s="155">
        <v>0.031180555555555555</v>
      </c>
      <c r="G36" s="82">
        <f t="shared" si="2"/>
        <v>0.003802506775067751</v>
      </c>
      <c r="H36" s="83"/>
      <c r="I36" s="84">
        <f t="shared" si="3"/>
        <v>10.957683741648106</v>
      </c>
    </row>
    <row r="37" spans="1:3" ht="12.75">
      <c r="A37" s="286" t="s">
        <v>457</v>
      </c>
      <c r="B37" s="286"/>
      <c r="C37" s="286"/>
    </row>
    <row r="41" spans="1:9" ht="19.5">
      <c r="A41" s="91"/>
      <c r="B41" s="102"/>
      <c r="C41" s="102"/>
      <c r="D41" s="92"/>
      <c r="E41" s="93"/>
      <c r="F41" s="94"/>
      <c r="G41" s="103"/>
      <c r="H41" s="104"/>
      <c r="I41" s="104"/>
    </row>
    <row r="43" ht="32.25" customHeight="1"/>
  </sheetData>
  <mergeCells count="6">
    <mergeCell ref="A1:I1"/>
    <mergeCell ref="H3:I3"/>
    <mergeCell ref="A37:C37"/>
    <mergeCell ref="A2:I2"/>
    <mergeCell ref="A23:C23"/>
    <mergeCell ref="H24:I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7.421875" style="0" bestFit="1" customWidth="1"/>
    <col min="2" max="2" width="4.7109375" style="0" bestFit="1" customWidth="1"/>
    <col min="3" max="3" width="15.57421875" style="0" customWidth="1"/>
    <col min="4" max="4" width="34.57421875" style="0" bestFit="1" customWidth="1"/>
    <col min="5" max="5" width="2.7109375" style="0" customWidth="1"/>
    <col min="6" max="6" width="18.8515625" style="0" bestFit="1" customWidth="1"/>
    <col min="7" max="7" width="13.57421875" style="0" bestFit="1" customWidth="1"/>
    <col min="8" max="8" width="2.7109375" style="0" customWidth="1"/>
    <col min="9" max="9" width="12.28125" style="0" bestFit="1" customWidth="1"/>
    <col min="10" max="10" width="20.7109375" style="0" customWidth="1"/>
  </cols>
  <sheetData>
    <row r="1" spans="1:9" ht="27">
      <c r="A1" s="284" t="s">
        <v>443</v>
      </c>
      <c r="B1" s="284"/>
      <c r="C1" s="284"/>
      <c r="D1" s="284"/>
      <c r="E1" s="284"/>
      <c r="F1" s="284"/>
      <c r="G1" s="284"/>
      <c r="H1" s="284"/>
      <c r="I1" s="284"/>
    </row>
    <row r="2" spans="1:9" ht="33">
      <c r="A2" s="285">
        <v>40676</v>
      </c>
      <c r="B2" s="285"/>
      <c r="C2" s="285"/>
      <c r="D2" s="285"/>
      <c r="E2" s="285"/>
      <c r="F2" s="285"/>
      <c r="G2" s="285"/>
      <c r="H2" s="285"/>
      <c r="I2" s="285"/>
    </row>
    <row r="3" spans="1:9" ht="14.2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17" t="s">
        <v>7</v>
      </c>
      <c r="H3" s="10"/>
      <c r="I3" s="9" t="s">
        <v>8</v>
      </c>
    </row>
    <row r="4" spans="1:9" ht="19.5">
      <c r="A4" s="51"/>
      <c r="B4" s="14"/>
      <c r="C4" s="14"/>
      <c r="D4" s="15"/>
      <c r="F4" s="52" t="s">
        <v>0</v>
      </c>
      <c r="G4" s="53">
        <v>4</v>
      </c>
      <c r="H4" s="309" t="s">
        <v>1</v>
      </c>
      <c r="I4" s="309"/>
    </row>
    <row r="6" spans="1:10" ht="19.5">
      <c r="A6" s="23">
        <v>1</v>
      </c>
      <c r="B6" s="12">
        <v>1</v>
      </c>
      <c r="C6" s="18" t="s">
        <v>27</v>
      </c>
      <c r="D6" s="54" t="s">
        <v>126</v>
      </c>
      <c r="E6" s="13"/>
      <c r="F6" s="19">
        <v>0.008900462962962962</v>
      </c>
      <c r="G6" s="20">
        <f aca="true" t="shared" si="0" ref="G6:G13">($G$4/F6)/24</f>
        <v>18.725617685305593</v>
      </c>
      <c r="H6" s="22"/>
      <c r="I6" s="21">
        <f aca="true" t="shared" si="1" ref="I6:I13">F6/$G$4</f>
        <v>0.0022251157407407406</v>
      </c>
      <c r="J6" s="55" t="s">
        <v>175</v>
      </c>
    </row>
    <row r="7" spans="1:10" ht="19.5">
      <c r="A7" s="23">
        <v>3</v>
      </c>
      <c r="B7" s="12">
        <v>2</v>
      </c>
      <c r="C7" s="18" t="s">
        <v>21</v>
      </c>
      <c r="D7" s="54" t="s">
        <v>129</v>
      </c>
      <c r="E7" s="13"/>
      <c r="F7" s="19">
        <v>0.009606481481481481</v>
      </c>
      <c r="G7" s="20">
        <f t="shared" si="0"/>
        <v>17.349397590361445</v>
      </c>
      <c r="H7" s="22"/>
      <c r="I7" s="21">
        <f t="shared" si="1"/>
        <v>0.0024016203703703704</v>
      </c>
      <c r="J7" s="55" t="s">
        <v>398</v>
      </c>
    </row>
    <row r="8" spans="1:10" ht="19.5">
      <c r="A8" s="23">
        <v>8</v>
      </c>
      <c r="B8" s="12">
        <v>3</v>
      </c>
      <c r="C8" s="18" t="s">
        <v>10</v>
      </c>
      <c r="D8" s="54" t="s">
        <v>133</v>
      </c>
      <c r="E8" s="13"/>
      <c r="F8" s="19">
        <v>0.010601851851851854</v>
      </c>
      <c r="G8" s="20">
        <f t="shared" si="0"/>
        <v>15.720524017467246</v>
      </c>
      <c r="H8" s="22"/>
      <c r="I8" s="21">
        <f t="shared" si="1"/>
        <v>0.0026504629629629634</v>
      </c>
      <c r="J8" s="55"/>
    </row>
    <row r="9" spans="1:9" ht="19.5">
      <c r="A9" s="23">
        <v>9</v>
      </c>
      <c r="B9" s="12">
        <v>4</v>
      </c>
      <c r="C9" s="18" t="s">
        <v>10</v>
      </c>
      <c r="D9" s="54" t="s">
        <v>136</v>
      </c>
      <c r="E9" s="13"/>
      <c r="F9" s="19">
        <v>0.010625</v>
      </c>
      <c r="G9" s="20">
        <f t="shared" si="0"/>
        <v>15.686274509803921</v>
      </c>
      <c r="H9" s="22"/>
      <c r="I9" s="21">
        <f t="shared" si="1"/>
        <v>0.00265625</v>
      </c>
    </row>
    <row r="10" spans="1:9" ht="19.5">
      <c r="A10" s="23">
        <v>15</v>
      </c>
      <c r="B10" s="12">
        <v>5</v>
      </c>
      <c r="C10" s="18" t="s">
        <v>10</v>
      </c>
      <c r="D10" s="54" t="s">
        <v>295</v>
      </c>
      <c r="E10" s="13"/>
      <c r="F10" s="19">
        <v>0.012199074074074072</v>
      </c>
      <c r="G10" s="20">
        <f t="shared" si="0"/>
        <v>13.662239089184062</v>
      </c>
      <c r="H10" s="22"/>
      <c r="I10" s="21">
        <f t="shared" si="1"/>
        <v>0.003049768518518518</v>
      </c>
    </row>
    <row r="11" spans="1:10" ht="19.5">
      <c r="A11" s="23">
        <v>16</v>
      </c>
      <c r="B11" s="12">
        <v>6</v>
      </c>
      <c r="C11" s="18" t="s">
        <v>364</v>
      </c>
      <c r="D11" s="54" t="s">
        <v>200</v>
      </c>
      <c r="E11" s="13"/>
      <c r="F11" s="19">
        <v>0.01247685185185185</v>
      </c>
      <c r="G11" s="20">
        <f t="shared" si="0"/>
        <v>13.358070500927646</v>
      </c>
      <c r="H11" s="22"/>
      <c r="I11" s="21">
        <f t="shared" si="1"/>
        <v>0.0031192129629629625</v>
      </c>
      <c r="J11" s="55" t="s">
        <v>192</v>
      </c>
    </row>
    <row r="12" spans="1:9" ht="19.5">
      <c r="A12" s="23">
        <v>37</v>
      </c>
      <c r="B12" s="12">
        <v>7</v>
      </c>
      <c r="C12" s="18" t="s">
        <v>35</v>
      </c>
      <c r="D12" s="54" t="s">
        <v>163</v>
      </c>
      <c r="E12" s="13"/>
      <c r="F12" s="19">
        <v>0.014791666666666668</v>
      </c>
      <c r="G12" s="20">
        <f t="shared" si="0"/>
        <v>11.267605633802816</v>
      </c>
      <c r="H12" s="22"/>
      <c r="I12" s="21">
        <f t="shared" si="1"/>
        <v>0.003697916666666667</v>
      </c>
    </row>
    <row r="13" spans="1:9" ht="19.5">
      <c r="A13" s="23">
        <v>49</v>
      </c>
      <c r="B13" s="12">
        <v>8</v>
      </c>
      <c r="C13" s="18" t="s">
        <v>444</v>
      </c>
      <c r="D13" s="54" t="s">
        <v>445</v>
      </c>
      <c r="E13" s="13"/>
      <c r="F13" s="19">
        <v>0.017962962962962962</v>
      </c>
      <c r="G13" s="20">
        <f t="shared" si="0"/>
        <v>9.278350515463918</v>
      </c>
      <c r="H13" s="22"/>
      <c r="I13" s="21">
        <f t="shared" si="1"/>
        <v>0.0044907407407407405</v>
      </c>
    </row>
    <row r="14" spans="1:9" ht="19.5">
      <c r="A14" s="307" t="s">
        <v>425</v>
      </c>
      <c r="B14" s="308"/>
      <c r="C14" s="308"/>
      <c r="D14" s="54"/>
      <c r="E14" s="13"/>
      <c r="F14" s="19"/>
      <c r="G14" s="20"/>
      <c r="H14" s="22"/>
      <c r="I14" s="21"/>
    </row>
    <row r="15" spans="1:9" ht="14.25">
      <c r="A15" s="3" t="s">
        <v>2</v>
      </c>
      <c r="B15" s="4" t="s">
        <v>3</v>
      </c>
      <c r="C15" s="5" t="s">
        <v>4</v>
      </c>
      <c r="D15" s="6" t="s">
        <v>5</v>
      </c>
      <c r="E15" s="7"/>
      <c r="F15" s="8" t="s">
        <v>6</v>
      </c>
      <c r="G15" s="17" t="s">
        <v>7</v>
      </c>
      <c r="H15" s="10"/>
      <c r="I15" s="9" t="s">
        <v>8</v>
      </c>
    </row>
    <row r="16" spans="1:9" ht="19.5">
      <c r="A16" s="51"/>
      <c r="B16" s="14"/>
      <c r="C16" s="14"/>
      <c r="D16" s="15"/>
      <c r="F16" s="52" t="s">
        <v>0</v>
      </c>
      <c r="G16" s="53">
        <v>8.06</v>
      </c>
      <c r="H16" s="309" t="s">
        <v>1</v>
      </c>
      <c r="I16" s="309"/>
    </row>
    <row r="17" spans="1:10" ht="19.5">
      <c r="A17" s="23">
        <v>3</v>
      </c>
      <c r="B17" s="12">
        <v>9</v>
      </c>
      <c r="C17" s="18" t="s">
        <v>24</v>
      </c>
      <c r="D17" s="54" t="s">
        <v>130</v>
      </c>
      <c r="E17" s="13"/>
      <c r="F17" s="19">
        <v>0.020925925925925928</v>
      </c>
      <c r="G17" s="20">
        <f aca="true" t="shared" si="2" ref="G17:G24">($G$16/F17)/24</f>
        <v>16.048672566371682</v>
      </c>
      <c r="H17" s="22"/>
      <c r="I17" s="21">
        <f aca="true" t="shared" si="3" ref="I17:I24">F17/$G$16</f>
        <v>0.0025962687253009834</v>
      </c>
      <c r="J17" s="55" t="s">
        <v>398</v>
      </c>
    </row>
    <row r="18" spans="1:9" ht="19.5">
      <c r="A18" s="23">
        <v>4</v>
      </c>
      <c r="B18" s="12">
        <v>10</v>
      </c>
      <c r="C18" s="18" t="s">
        <v>402</v>
      </c>
      <c r="D18" s="54" t="s">
        <v>403</v>
      </c>
      <c r="E18" s="13"/>
      <c r="F18" s="19">
        <v>0.021203703703703707</v>
      </c>
      <c r="G18" s="20">
        <f t="shared" si="2"/>
        <v>15.83842794759825</v>
      </c>
      <c r="H18" s="22"/>
      <c r="I18" s="21">
        <f t="shared" si="3"/>
        <v>0.0026307324694421473</v>
      </c>
    </row>
    <row r="19" spans="1:9" ht="19.5">
      <c r="A19" s="23">
        <v>12</v>
      </c>
      <c r="B19" s="12">
        <v>11</v>
      </c>
      <c r="C19" s="18" t="s">
        <v>48</v>
      </c>
      <c r="D19" s="54" t="s">
        <v>127</v>
      </c>
      <c r="E19" s="13"/>
      <c r="F19" s="19">
        <v>0.022939814814814816</v>
      </c>
      <c r="G19" s="20">
        <f t="shared" si="2"/>
        <v>14.639757820383451</v>
      </c>
      <c r="H19" s="22"/>
      <c r="I19" s="21">
        <f t="shared" si="3"/>
        <v>0.0028461308703244185</v>
      </c>
    </row>
    <row r="20" spans="1:10" ht="19.5">
      <c r="A20" s="23">
        <v>22</v>
      </c>
      <c r="B20" s="12">
        <v>12</v>
      </c>
      <c r="C20" s="18" t="s">
        <v>17</v>
      </c>
      <c r="D20" s="54" t="s">
        <v>141</v>
      </c>
      <c r="E20" s="13"/>
      <c r="F20" s="19">
        <v>0.025879629629629627</v>
      </c>
      <c r="G20" s="20">
        <f t="shared" si="2"/>
        <v>12.976744186046515</v>
      </c>
      <c r="H20" s="22"/>
      <c r="I20" s="21">
        <f t="shared" si="3"/>
        <v>0.0032108721624850654</v>
      </c>
      <c r="J20" s="55" t="s">
        <v>446</v>
      </c>
    </row>
    <row r="21" spans="1:9" ht="19.5">
      <c r="A21" s="23">
        <v>23</v>
      </c>
      <c r="B21" s="12">
        <v>13</v>
      </c>
      <c r="C21" s="18" t="s">
        <v>23</v>
      </c>
      <c r="D21" s="54" t="s">
        <v>178</v>
      </c>
      <c r="E21" s="13"/>
      <c r="F21" s="19">
        <v>0.026087962962962966</v>
      </c>
      <c r="G21" s="20">
        <f t="shared" si="2"/>
        <v>12.873114463176575</v>
      </c>
      <c r="H21" s="22"/>
      <c r="I21" s="21">
        <f t="shared" si="3"/>
        <v>0.0032367199705909387</v>
      </c>
    </row>
    <row r="22" spans="1:9" ht="19.5">
      <c r="A22" s="23">
        <v>27</v>
      </c>
      <c r="B22" s="12">
        <v>14</v>
      </c>
      <c r="C22" s="18" t="s">
        <v>419</v>
      </c>
      <c r="D22" s="54" t="s">
        <v>420</v>
      </c>
      <c r="E22" s="13"/>
      <c r="F22" s="19">
        <v>0.026284722222222223</v>
      </c>
      <c r="G22" s="20">
        <f t="shared" si="2"/>
        <v>12.77675033025099</v>
      </c>
      <c r="H22" s="22"/>
      <c r="I22" s="21">
        <f t="shared" si="3"/>
        <v>0.003261131789357596</v>
      </c>
    </row>
    <row r="23" spans="1:10" ht="19.5">
      <c r="A23" s="23">
        <v>33</v>
      </c>
      <c r="B23" s="12">
        <v>15</v>
      </c>
      <c r="C23" s="18" t="s">
        <v>209</v>
      </c>
      <c r="D23" s="54" t="s">
        <v>146</v>
      </c>
      <c r="E23" s="13"/>
      <c r="F23" s="19">
        <v>0.027511574074074074</v>
      </c>
      <c r="G23" s="20">
        <f t="shared" si="2"/>
        <v>12.20698359276399</v>
      </c>
      <c r="H23" s="22"/>
      <c r="I23" s="21">
        <f t="shared" si="3"/>
        <v>0.003413346659314401</v>
      </c>
      <c r="J23" s="55"/>
    </row>
    <row r="24" spans="1:9" ht="19.5">
      <c r="A24" s="23">
        <v>48</v>
      </c>
      <c r="B24" s="12">
        <v>16</v>
      </c>
      <c r="C24" s="18" t="s">
        <v>447</v>
      </c>
      <c r="D24" s="54" t="s">
        <v>359</v>
      </c>
      <c r="E24" s="13"/>
      <c r="F24" s="19">
        <v>0.03099537037037037</v>
      </c>
      <c r="G24" s="20">
        <f t="shared" si="2"/>
        <v>10.834951456310678</v>
      </c>
      <c r="H24" s="22"/>
      <c r="I24" s="21">
        <f t="shared" si="3"/>
        <v>0.00384557945041816</v>
      </c>
    </row>
    <row r="25" spans="1:9" ht="19.5">
      <c r="A25" s="307" t="s">
        <v>448</v>
      </c>
      <c r="B25" s="308"/>
      <c r="C25" s="308"/>
      <c r="D25" s="54"/>
      <c r="E25" s="13"/>
      <c r="F25" s="19"/>
      <c r="G25" s="20"/>
      <c r="H25" s="22"/>
      <c r="I25" s="21"/>
    </row>
    <row r="26" spans="1:9" ht="14.25">
      <c r="A26" s="3" t="s">
        <v>2</v>
      </c>
      <c r="B26" s="4" t="s">
        <v>3</v>
      </c>
      <c r="C26" s="5" t="s">
        <v>4</v>
      </c>
      <c r="D26" s="6" t="s">
        <v>5</v>
      </c>
      <c r="E26" s="7"/>
      <c r="F26" s="8" t="s">
        <v>6</v>
      </c>
      <c r="G26" s="17" t="s">
        <v>7</v>
      </c>
      <c r="H26" s="10"/>
      <c r="I26" s="9" t="s">
        <v>8</v>
      </c>
    </row>
    <row r="27" spans="1:9" ht="19.5">
      <c r="A27" s="51"/>
      <c r="B27" s="14"/>
      <c r="C27" s="14"/>
      <c r="D27" s="15"/>
      <c r="F27" s="52" t="s">
        <v>0</v>
      </c>
      <c r="G27" s="53">
        <v>12</v>
      </c>
      <c r="H27" s="309" t="s">
        <v>1</v>
      </c>
      <c r="I27" s="309"/>
    </row>
    <row r="28" spans="1:9" ht="19.5">
      <c r="A28" s="23">
        <v>10</v>
      </c>
      <c r="B28" s="12">
        <v>17</v>
      </c>
      <c r="C28" s="18" t="s">
        <v>10</v>
      </c>
      <c r="D28" s="54" t="s">
        <v>173</v>
      </c>
      <c r="E28" s="13"/>
      <c r="F28" s="19">
        <v>0.046747685185185184</v>
      </c>
      <c r="G28" s="20">
        <f>($G$27/F28)/24</f>
        <v>10.695716761574646</v>
      </c>
      <c r="H28" s="22"/>
      <c r="I28" s="21">
        <f>F28/$G$27</f>
        <v>0.0038956404320987653</v>
      </c>
    </row>
    <row r="29" spans="1:9" ht="19.5">
      <c r="A29" s="23">
        <v>26</v>
      </c>
      <c r="B29" s="12">
        <v>18</v>
      </c>
      <c r="C29" s="18" t="s">
        <v>26</v>
      </c>
      <c r="D29" s="54" t="s">
        <v>153</v>
      </c>
      <c r="E29" s="13"/>
      <c r="F29" s="19">
        <v>0.05486111111111111</v>
      </c>
      <c r="G29" s="20">
        <f>($G$27/F29)/24</f>
        <v>9.113924050632912</v>
      </c>
      <c r="H29" s="22"/>
      <c r="I29" s="21">
        <f>F29/$G$27</f>
        <v>0.004571759259259259</v>
      </c>
    </row>
    <row r="30" spans="1:9" ht="15">
      <c r="A30" s="307" t="s">
        <v>449</v>
      </c>
      <c r="B30" s="308"/>
      <c r="C30" s="308"/>
      <c r="D30" s="15"/>
      <c r="F30" s="24"/>
      <c r="G30" s="16"/>
      <c r="I30" s="2"/>
    </row>
    <row r="31" spans="1:9" ht="14.25">
      <c r="A31" s="51"/>
      <c r="B31" s="14"/>
      <c r="C31" s="15"/>
      <c r="D31" s="15"/>
      <c r="F31" s="24"/>
      <c r="G31" s="16"/>
      <c r="I31" s="2"/>
    </row>
    <row r="32" spans="1:9" ht="14.25">
      <c r="A32" s="51"/>
      <c r="B32" s="14"/>
      <c r="C32" s="15"/>
      <c r="D32" s="15"/>
      <c r="F32" s="24"/>
      <c r="G32" s="16"/>
      <c r="I32" s="2"/>
    </row>
    <row r="33" spans="1:9" ht="14.25">
      <c r="A33" s="51"/>
      <c r="B33" s="14"/>
      <c r="C33" s="15">
        <v>31</v>
      </c>
      <c r="D33" s="15"/>
      <c r="F33" s="24"/>
      <c r="G33" s="16"/>
      <c r="I33" s="2"/>
    </row>
    <row r="34" spans="1:9" ht="14.25">
      <c r="A34" s="51"/>
      <c r="B34" s="15"/>
      <c r="C34" s="63">
        <v>38</v>
      </c>
      <c r="D34" s="63"/>
      <c r="E34" s="16"/>
      <c r="F34" s="64"/>
      <c r="G34" s="16"/>
      <c r="I34" s="2"/>
    </row>
    <row r="35" ht="12.75">
      <c r="C35">
        <v>69</v>
      </c>
    </row>
    <row r="36" ht="12.75">
      <c r="C36" s="15">
        <v>72</v>
      </c>
    </row>
    <row r="37" ht="12.75">
      <c r="C37" s="14">
        <f>SUM(C33:C36)</f>
        <v>210</v>
      </c>
    </row>
  </sheetData>
  <mergeCells count="8">
    <mergeCell ref="A30:C30"/>
    <mergeCell ref="A1:I1"/>
    <mergeCell ref="A2:I2"/>
    <mergeCell ref="H4:I4"/>
    <mergeCell ref="A14:C14"/>
    <mergeCell ref="H16:I16"/>
    <mergeCell ref="A25:C25"/>
    <mergeCell ref="H27:I27"/>
  </mergeCells>
  <printOptions gridLines="1"/>
  <pageMargins left="0.75" right="0.75" top="1" bottom="1" header="0.5" footer="0.5"/>
  <pageSetup fitToHeight="2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="75" zoomScaleNormal="75" workbookViewId="0" topLeftCell="A1">
      <selection activeCell="I11" sqref="I11"/>
    </sheetView>
  </sheetViews>
  <sheetFormatPr defaultColWidth="9.140625" defaultRowHeight="12.75"/>
  <cols>
    <col min="1" max="1" width="7.421875" style="0" bestFit="1" customWidth="1"/>
    <col min="2" max="2" width="4.7109375" style="0" bestFit="1" customWidth="1"/>
    <col min="3" max="3" width="15.57421875" style="0" customWidth="1"/>
    <col min="4" max="4" width="34.57421875" style="0" bestFit="1" customWidth="1"/>
    <col min="5" max="5" width="2.7109375" style="0" customWidth="1"/>
    <col min="6" max="6" width="18.8515625" style="0" bestFit="1" customWidth="1"/>
    <col min="7" max="7" width="13.57421875" style="0" bestFit="1" customWidth="1"/>
    <col min="8" max="8" width="2.7109375" style="0" customWidth="1"/>
    <col min="9" max="9" width="12.28125" style="0" bestFit="1" customWidth="1"/>
    <col min="10" max="10" width="20.7109375" style="0" customWidth="1"/>
  </cols>
  <sheetData>
    <row r="1" spans="1:9" ht="27">
      <c r="A1" s="284" t="s">
        <v>396</v>
      </c>
      <c r="B1" s="284"/>
      <c r="C1" s="284"/>
      <c r="D1" s="284"/>
      <c r="E1" s="284"/>
      <c r="F1" s="284"/>
      <c r="G1" s="284"/>
      <c r="H1" s="284"/>
      <c r="I1" s="284"/>
    </row>
    <row r="2" spans="1:9" ht="27">
      <c r="A2" s="310">
        <v>40669</v>
      </c>
      <c r="B2" s="310"/>
      <c r="C2" s="310"/>
      <c r="D2" s="310"/>
      <c r="E2" s="310"/>
      <c r="F2" s="310"/>
      <c r="G2" s="310"/>
      <c r="H2" s="310"/>
      <c r="I2" s="310"/>
    </row>
    <row r="3" spans="1:9" ht="14.2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17" t="s">
        <v>7</v>
      </c>
      <c r="H3" s="10"/>
      <c r="I3" s="9" t="s">
        <v>8</v>
      </c>
    </row>
    <row r="4" spans="1:9" ht="19.5">
      <c r="A4" s="51"/>
      <c r="B4" s="14"/>
      <c r="C4" s="14"/>
      <c r="D4" s="15"/>
      <c r="F4" s="52" t="s">
        <v>0</v>
      </c>
      <c r="G4" s="53">
        <v>4</v>
      </c>
      <c r="H4" s="309" t="s">
        <v>1</v>
      </c>
      <c r="I4" s="309"/>
    </row>
    <row r="6" spans="1:10" ht="19.5">
      <c r="A6" s="23">
        <v>1</v>
      </c>
      <c r="B6" s="12">
        <v>1</v>
      </c>
      <c r="C6" s="18" t="s">
        <v>27</v>
      </c>
      <c r="D6" s="54" t="s">
        <v>126</v>
      </c>
      <c r="E6" s="13"/>
      <c r="F6" s="19">
        <v>0.009282407407407408</v>
      </c>
      <c r="G6" s="20">
        <f aca="true" t="shared" si="0" ref="G6:G29">($G$4/F6)/24</f>
        <v>17.95511221945137</v>
      </c>
      <c r="H6" s="22"/>
      <c r="I6" s="21">
        <f aca="true" t="shared" si="1" ref="I6:I29">F6/$G$4</f>
        <v>0.002320601851851852</v>
      </c>
      <c r="J6" s="55" t="s">
        <v>175</v>
      </c>
    </row>
    <row r="7" spans="1:10" ht="19.5">
      <c r="A7" s="23">
        <v>2</v>
      </c>
      <c r="B7" s="12">
        <v>2</v>
      </c>
      <c r="C7" s="18" t="s">
        <v>12</v>
      </c>
      <c r="D7" s="54" t="s">
        <v>183</v>
      </c>
      <c r="E7" s="13"/>
      <c r="F7" s="19">
        <v>0.00962962962962963</v>
      </c>
      <c r="G7" s="20">
        <f t="shared" si="0"/>
        <v>17.307692307692307</v>
      </c>
      <c r="H7" s="22"/>
      <c r="I7" s="21">
        <f t="shared" si="1"/>
        <v>0.0024074074074074076</v>
      </c>
      <c r="J7" s="151" t="s">
        <v>397</v>
      </c>
    </row>
    <row r="8" spans="1:10" ht="19.5">
      <c r="A8" s="23">
        <v>3</v>
      </c>
      <c r="B8" s="12">
        <v>3</v>
      </c>
      <c r="C8" s="18" t="s">
        <v>399</v>
      </c>
      <c r="D8" s="54" t="s">
        <v>381</v>
      </c>
      <c r="E8" s="13"/>
      <c r="F8" s="19">
        <v>0.01</v>
      </c>
      <c r="G8" s="20">
        <f t="shared" si="0"/>
        <v>16.666666666666668</v>
      </c>
      <c r="H8" s="22"/>
      <c r="I8" s="21">
        <f t="shared" si="1"/>
        <v>0.0025</v>
      </c>
      <c r="J8" s="55" t="s">
        <v>398</v>
      </c>
    </row>
    <row r="9" spans="1:9" ht="19.5">
      <c r="A9" s="23">
        <v>6</v>
      </c>
      <c r="B9" s="12">
        <v>4</v>
      </c>
      <c r="C9" s="18" t="s">
        <v>10</v>
      </c>
      <c r="D9" s="54" t="s">
        <v>136</v>
      </c>
      <c r="E9" s="13"/>
      <c r="F9" s="19">
        <v>0.010833333333333334</v>
      </c>
      <c r="G9" s="20">
        <f t="shared" si="0"/>
        <v>15.384615384615385</v>
      </c>
      <c r="H9" s="22"/>
      <c r="I9" s="21">
        <f t="shared" si="1"/>
        <v>0.0027083333333333334</v>
      </c>
    </row>
    <row r="10" spans="1:9" ht="19.5">
      <c r="A10" s="23">
        <v>8</v>
      </c>
      <c r="B10" s="12">
        <v>5</v>
      </c>
      <c r="C10" s="18" t="s">
        <v>9</v>
      </c>
      <c r="D10" s="54" t="s">
        <v>176</v>
      </c>
      <c r="E10" s="13"/>
      <c r="F10" s="19">
        <v>0.012766203703703703</v>
      </c>
      <c r="G10" s="20">
        <f t="shared" si="0"/>
        <v>13.055303717135088</v>
      </c>
      <c r="H10" s="22"/>
      <c r="I10" s="21">
        <f t="shared" si="1"/>
        <v>0.003191550925925926</v>
      </c>
    </row>
    <row r="11" spans="1:9" ht="19.5">
      <c r="A11" s="23">
        <v>33</v>
      </c>
      <c r="B11" s="12">
        <v>6</v>
      </c>
      <c r="C11" s="18" t="s">
        <v>76</v>
      </c>
      <c r="D11" s="54" t="s">
        <v>406</v>
      </c>
      <c r="E11" s="13"/>
      <c r="F11" s="19">
        <v>0.016087962962962964</v>
      </c>
      <c r="G11" s="20">
        <f t="shared" si="0"/>
        <v>10.359712230215827</v>
      </c>
      <c r="H11" s="22"/>
      <c r="I11" s="21">
        <f t="shared" si="1"/>
        <v>0.004021990740740741</v>
      </c>
    </row>
    <row r="12" spans="1:9" ht="19.5">
      <c r="A12" s="23">
        <v>34</v>
      </c>
      <c r="B12" s="12">
        <v>7</v>
      </c>
      <c r="C12" s="18" t="s">
        <v>407</v>
      </c>
      <c r="D12" s="54" t="s">
        <v>313</v>
      </c>
      <c r="E12" s="13"/>
      <c r="F12" s="19">
        <v>0.016180555555555556</v>
      </c>
      <c r="G12" s="20">
        <f t="shared" si="0"/>
        <v>10.300429184549357</v>
      </c>
      <c r="H12" s="22"/>
      <c r="I12" s="21">
        <f t="shared" si="1"/>
        <v>0.004045138888888889</v>
      </c>
    </row>
    <row r="13" spans="1:9" ht="19.5">
      <c r="A13" s="23">
        <v>35</v>
      </c>
      <c r="B13" s="12">
        <v>8</v>
      </c>
      <c r="C13" s="18" t="s">
        <v>69</v>
      </c>
      <c r="D13" s="54" t="s">
        <v>132</v>
      </c>
      <c r="E13" s="13"/>
      <c r="F13" s="19">
        <v>0.016319444444444445</v>
      </c>
      <c r="G13" s="20">
        <f t="shared" si="0"/>
        <v>10.212765957446807</v>
      </c>
      <c r="H13" s="22"/>
      <c r="I13" s="21">
        <f t="shared" si="1"/>
        <v>0.004079861111111111</v>
      </c>
    </row>
    <row r="14" spans="1:9" ht="19.5">
      <c r="A14" s="23">
        <v>36</v>
      </c>
      <c r="B14" s="12">
        <v>9</v>
      </c>
      <c r="C14" s="18" t="s">
        <v>400</v>
      </c>
      <c r="D14" s="54" t="s">
        <v>401</v>
      </c>
      <c r="E14" s="13"/>
      <c r="F14" s="19">
        <v>0.016238425925925924</v>
      </c>
      <c r="G14" s="20">
        <f t="shared" si="0"/>
        <v>10.263720598717036</v>
      </c>
      <c r="H14" s="22"/>
      <c r="I14" s="21">
        <f t="shared" si="1"/>
        <v>0.004059606481481481</v>
      </c>
    </row>
    <row r="15" spans="1:9" ht="19.5">
      <c r="A15" s="23">
        <v>38</v>
      </c>
      <c r="B15" s="12">
        <v>10</v>
      </c>
      <c r="C15" s="18" t="s">
        <v>11</v>
      </c>
      <c r="D15" s="54" t="s">
        <v>126</v>
      </c>
      <c r="E15" s="13"/>
      <c r="F15" s="19">
        <v>0.016412037037037037</v>
      </c>
      <c r="G15" s="20">
        <f t="shared" si="0"/>
        <v>10.155148095909732</v>
      </c>
      <c r="H15" s="22"/>
      <c r="I15" s="21">
        <f t="shared" si="1"/>
        <v>0.004103009259259259</v>
      </c>
    </row>
    <row r="16" spans="1:9" ht="19.5">
      <c r="A16" s="23">
        <v>39</v>
      </c>
      <c r="B16" s="12">
        <v>11</v>
      </c>
      <c r="C16" s="18" t="s">
        <v>218</v>
      </c>
      <c r="D16" s="54" t="s">
        <v>219</v>
      </c>
      <c r="E16" s="13"/>
      <c r="F16" s="19">
        <v>0.01642361111111111</v>
      </c>
      <c r="G16" s="20">
        <f t="shared" si="0"/>
        <v>10.14799154334038</v>
      </c>
      <c r="H16" s="22"/>
      <c r="I16" s="21">
        <f t="shared" si="1"/>
        <v>0.004105902777777778</v>
      </c>
    </row>
    <row r="17" spans="1:9" ht="19.5">
      <c r="A17" s="23">
        <v>40</v>
      </c>
      <c r="B17" s="12">
        <v>12</v>
      </c>
      <c r="C17" s="18" t="s">
        <v>15</v>
      </c>
      <c r="D17" s="54" t="s">
        <v>156</v>
      </c>
      <c r="E17" s="13"/>
      <c r="F17" s="19">
        <v>0.016435185185185188</v>
      </c>
      <c r="G17" s="20">
        <f t="shared" si="0"/>
        <v>10.140845070422534</v>
      </c>
      <c r="H17" s="22"/>
      <c r="I17" s="21">
        <f t="shared" si="1"/>
        <v>0.004108796296296297</v>
      </c>
    </row>
    <row r="18" spans="1:9" ht="19.5">
      <c r="A18" s="23">
        <v>41</v>
      </c>
      <c r="B18" s="12">
        <v>13</v>
      </c>
      <c r="C18" s="18" t="s">
        <v>74</v>
      </c>
      <c r="D18" s="54" t="s">
        <v>162</v>
      </c>
      <c r="E18" s="13"/>
      <c r="F18" s="19">
        <v>0.01644675925925926</v>
      </c>
      <c r="G18" s="20">
        <f t="shared" si="0"/>
        <v>10.133708655876143</v>
      </c>
      <c r="H18" s="22"/>
      <c r="I18" s="21">
        <f t="shared" si="1"/>
        <v>0.004111689814814815</v>
      </c>
    </row>
    <row r="19" spans="1:9" ht="19.5">
      <c r="A19" s="23">
        <v>42</v>
      </c>
      <c r="B19" s="12">
        <v>14</v>
      </c>
      <c r="C19" s="18" t="s">
        <v>408</v>
      </c>
      <c r="D19" s="54" t="s">
        <v>409</v>
      </c>
      <c r="E19" s="13"/>
      <c r="F19" s="19">
        <v>0.01644675925925926</v>
      </c>
      <c r="G19" s="20">
        <f t="shared" si="0"/>
        <v>10.133708655876143</v>
      </c>
      <c r="H19" s="22"/>
      <c r="I19" s="21">
        <f t="shared" si="1"/>
        <v>0.004111689814814815</v>
      </c>
    </row>
    <row r="20" spans="1:9" ht="19.5">
      <c r="A20" s="23">
        <v>46</v>
      </c>
      <c r="B20" s="12">
        <v>15</v>
      </c>
      <c r="C20" s="18" t="s">
        <v>29</v>
      </c>
      <c r="D20" s="54" t="s">
        <v>339</v>
      </c>
      <c r="E20" s="13"/>
      <c r="F20" s="19">
        <v>0.016550925925925924</v>
      </c>
      <c r="G20" s="20">
        <f t="shared" si="0"/>
        <v>10.069930069930072</v>
      </c>
      <c r="H20" s="22"/>
      <c r="I20" s="21">
        <f t="shared" si="1"/>
        <v>0.004137731481481481</v>
      </c>
    </row>
    <row r="21" spans="1:9" ht="19.5">
      <c r="A21" s="23">
        <v>47</v>
      </c>
      <c r="B21" s="12">
        <v>16</v>
      </c>
      <c r="C21" s="18" t="s">
        <v>57</v>
      </c>
      <c r="D21" s="54" t="s">
        <v>243</v>
      </c>
      <c r="E21" s="13"/>
      <c r="F21" s="19">
        <v>0.0165625</v>
      </c>
      <c r="G21" s="20">
        <f t="shared" si="0"/>
        <v>10.062893081761006</v>
      </c>
      <c r="H21" s="22"/>
      <c r="I21" s="21">
        <f t="shared" si="1"/>
        <v>0.004140625</v>
      </c>
    </row>
    <row r="22" spans="1:9" ht="19.5">
      <c r="A22" s="23">
        <v>49</v>
      </c>
      <c r="B22" s="12">
        <v>17</v>
      </c>
      <c r="C22" s="18" t="s">
        <v>402</v>
      </c>
      <c r="D22" s="54" t="s">
        <v>403</v>
      </c>
      <c r="E22" s="13"/>
      <c r="F22" s="19">
        <v>0.016631944444444446</v>
      </c>
      <c r="G22" s="20">
        <f t="shared" si="0"/>
        <v>10.020876826722338</v>
      </c>
      <c r="H22" s="22"/>
      <c r="I22" s="21">
        <f t="shared" si="1"/>
        <v>0.004157986111111111</v>
      </c>
    </row>
    <row r="23" spans="1:9" ht="19.5">
      <c r="A23" s="23">
        <v>62</v>
      </c>
      <c r="B23" s="12">
        <v>18</v>
      </c>
      <c r="C23" s="18" t="s">
        <v>209</v>
      </c>
      <c r="D23" s="54" t="s">
        <v>150</v>
      </c>
      <c r="E23" s="13"/>
      <c r="F23" s="19">
        <v>0.01719907407407407</v>
      </c>
      <c r="G23" s="20">
        <f t="shared" si="0"/>
        <v>9.690444145356663</v>
      </c>
      <c r="H23" s="22"/>
      <c r="I23" s="21">
        <f t="shared" si="1"/>
        <v>0.004299768518518518</v>
      </c>
    </row>
    <row r="24" spans="1:9" ht="19.5">
      <c r="A24" s="23">
        <v>63</v>
      </c>
      <c r="B24" s="12">
        <v>19</v>
      </c>
      <c r="C24" s="18" t="s">
        <v>33</v>
      </c>
      <c r="D24" s="54" t="s">
        <v>404</v>
      </c>
      <c r="E24" s="13"/>
      <c r="F24" s="19">
        <v>0.01719907407407407</v>
      </c>
      <c r="G24" s="20">
        <f t="shared" si="0"/>
        <v>9.690444145356663</v>
      </c>
      <c r="H24" s="22"/>
      <c r="I24" s="21">
        <f t="shared" si="1"/>
        <v>0.004299768518518518</v>
      </c>
    </row>
    <row r="25" spans="1:9" ht="19.5">
      <c r="A25" s="23">
        <v>66</v>
      </c>
      <c r="B25" s="12">
        <v>20</v>
      </c>
      <c r="C25" s="18" t="s">
        <v>77</v>
      </c>
      <c r="D25" s="54" t="s">
        <v>165</v>
      </c>
      <c r="E25" s="13"/>
      <c r="F25" s="19">
        <v>0.01724537037037037</v>
      </c>
      <c r="G25" s="20">
        <f t="shared" si="0"/>
        <v>9.664429530201343</v>
      </c>
      <c r="H25" s="22"/>
      <c r="I25" s="21">
        <f t="shared" si="1"/>
        <v>0.004311342592592592</v>
      </c>
    </row>
    <row r="26" spans="1:9" ht="19.5">
      <c r="A26" s="23">
        <v>67</v>
      </c>
      <c r="B26" s="12">
        <v>21</v>
      </c>
      <c r="C26" s="18" t="s">
        <v>75</v>
      </c>
      <c r="D26" s="54" t="s">
        <v>198</v>
      </c>
      <c r="E26" s="13"/>
      <c r="F26" s="19">
        <v>0.017488425925925925</v>
      </c>
      <c r="G26" s="20">
        <f t="shared" si="0"/>
        <v>9.530112508272667</v>
      </c>
      <c r="H26" s="22"/>
      <c r="I26" s="21">
        <f t="shared" si="1"/>
        <v>0.004372106481481481</v>
      </c>
    </row>
    <row r="27" spans="1:14" ht="19.5">
      <c r="A27" s="23">
        <v>70</v>
      </c>
      <c r="B27" s="12">
        <v>22</v>
      </c>
      <c r="C27" s="18" t="s">
        <v>60</v>
      </c>
      <c r="D27" s="54" t="s">
        <v>184</v>
      </c>
      <c r="E27" s="13"/>
      <c r="F27" s="19">
        <v>0.017824074074074076</v>
      </c>
      <c r="G27" s="20">
        <f t="shared" si="0"/>
        <v>9.35064935064935</v>
      </c>
      <c r="H27" s="22"/>
      <c r="I27" s="21">
        <f t="shared" si="1"/>
        <v>0.004456018518518519</v>
      </c>
      <c r="J27" s="55"/>
      <c r="K27" s="55"/>
      <c r="L27" s="55"/>
      <c r="M27" s="55"/>
      <c r="N27" s="55"/>
    </row>
    <row r="28" spans="1:9" ht="19.5">
      <c r="A28" s="23">
        <v>71</v>
      </c>
      <c r="B28" s="12">
        <v>23</v>
      </c>
      <c r="C28" s="18" t="s">
        <v>360</v>
      </c>
      <c r="D28" s="54" t="s">
        <v>361</v>
      </c>
      <c r="E28" s="13"/>
      <c r="F28" s="19">
        <v>0.01798611111111111</v>
      </c>
      <c r="G28" s="20">
        <f t="shared" si="0"/>
        <v>9.266409266409267</v>
      </c>
      <c r="H28" s="22"/>
      <c r="I28" s="21">
        <f t="shared" si="1"/>
        <v>0.004496527777777777</v>
      </c>
    </row>
    <row r="29" spans="1:9" ht="19.5">
      <c r="A29" s="23">
        <v>73</v>
      </c>
      <c r="B29" s="12">
        <v>24</v>
      </c>
      <c r="C29" s="18" t="s">
        <v>72</v>
      </c>
      <c r="D29" s="54" t="s">
        <v>405</v>
      </c>
      <c r="E29" s="13"/>
      <c r="F29" s="19">
        <v>0.018229166666666668</v>
      </c>
      <c r="G29" s="20">
        <f t="shared" si="0"/>
        <v>9.142857142857142</v>
      </c>
      <c r="H29" s="22"/>
      <c r="I29" s="21">
        <f t="shared" si="1"/>
        <v>0.004557291666666667</v>
      </c>
    </row>
    <row r="30" spans="1:9" ht="19.5">
      <c r="A30" s="307" t="s">
        <v>410</v>
      </c>
      <c r="B30" s="308"/>
      <c r="C30" s="308"/>
      <c r="D30" s="54"/>
      <c r="E30" s="13"/>
      <c r="F30" s="19"/>
      <c r="G30" s="20"/>
      <c r="H30" s="22"/>
      <c r="I30" s="21"/>
    </row>
    <row r="31" spans="1:9" ht="14.25">
      <c r="A31" s="3" t="s">
        <v>2</v>
      </c>
      <c r="B31" s="4" t="s">
        <v>3</v>
      </c>
      <c r="C31" s="5" t="s">
        <v>4</v>
      </c>
      <c r="D31" s="6" t="s">
        <v>5</v>
      </c>
      <c r="E31" s="7"/>
      <c r="F31" s="8" t="s">
        <v>6</v>
      </c>
      <c r="G31" s="17" t="s">
        <v>7</v>
      </c>
      <c r="H31" s="10"/>
      <c r="I31" s="9" t="s">
        <v>8</v>
      </c>
    </row>
    <row r="32" spans="1:9" ht="19.5">
      <c r="A32" s="51"/>
      <c r="B32" s="14"/>
      <c r="C32" s="14"/>
      <c r="D32" s="15"/>
      <c r="F32" s="52" t="s">
        <v>0</v>
      </c>
      <c r="G32" s="53">
        <v>8</v>
      </c>
      <c r="H32" s="309" t="s">
        <v>1</v>
      </c>
      <c r="I32" s="309"/>
    </row>
    <row r="33" spans="1:9" ht="19.5">
      <c r="A33" s="23">
        <v>5</v>
      </c>
      <c r="B33" s="12">
        <v>25</v>
      </c>
      <c r="C33" s="18" t="s">
        <v>414</v>
      </c>
      <c r="D33" s="54" t="s">
        <v>415</v>
      </c>
      <c r="E33" s="13"/>
      <c r="F33" s="19">
        <v>0.022939814814814816</v>
      </c>
      <c r="G33" s="20">
        <f aca="true" t="shared" si="2" ref="G33:G61">($G$32/F33)/24</f>
        <v>14.530776992936426</v>
      </c>
      <c r="H33" s="22"/>
      <c r="I33" s="21">
        <f aca="true" t="shared" si="3" ref="I33:I61">F33/$G$32</f>
        <v>0.002867476851851852</v>
      </c>
    </row>
    <row r="34" spans="1:9" ht="19.5">
      <c r="A34" s="23">
        <v>7</v>
      </c>
      <c r="B34" s="12">
        <v>26</v>
      </c>
      <c r="C34" s="18" t="s">
        <v>11</v>
      </c>
      <c r="D34" s="54" t="s">
        <v>416</v>
      </c>
      <c r="E34" s="13"/>
      <c r="F34" s="19">
        <v>0.023576388888888893</v>
      </c>
      <c r="G34" s="20">
        <f t="shared" si="2"/>
        <v>14.13843888070692</v>
      </c>
      <c r="H34" s="22"/>
      <c r="I34" s="21">
        <f t="shared" si="3"/>
        <v>0.0029470486111111117</v>
      </c>
    </row>
    <row r="35" spans="1:9" ht="19.5">
      <c r="A35" s="23">
        <v>8</v>
      </c>
      <c r="B35" s="12">
        <v>27</v>
      </c>
      <c r="C35" s="18" t="s">
        <v>32</v>
      </c>
      <c r="D35" s="54" t="s">
        <v>189</v>
      </c>
      <c r="E35" s="13"/>
      <c r="F35" s="19">
        <v>0.023703703703703703</v>
      </c>
      <c r="G35" s="20">
        <f t="shared" si="2"/>
        <v>14.0625</v>
      </c>
      <c r="H35" s="22"/>
      <c r="I35" s="21">
        <f t="shared" si="3"/>
        <v>0.002962962962962963</v>
      </c>
    </row>
    <row r="36" spans="1:9" ht="19.5">
      <c r="A36" s="23">
        <v>9</v>
      </c>
      <c r="B36" s="12">
        <v>28</v>
      </c>
      <c r="C36" s="18" t="s">
        <v>418</v>
      </c>
      <c r="D36" s="54" t="s">
        <v>417</v>
      </c>
      <c r="E36" s="13"/>
      <c r="F36" s="19">
        <v>0.02377314814814815</v>
      </c>
      <c r="G36" s="20">
        <f t="shared" si="2"/>
        <v>14.021421616358325</v>
      </c>
      <c r="H36" s="22"/>
      <c r="I36" s="21">
        <f t="shared" si="3"/>
        <v>0.002971643518518519</v>
      </c>
    </row>
    <row r="37" spans="1:9" ht="19.5">
      <c r="A37" s="23">
        <v>11</v>
      </c>
      <c r="B37" s="12">
        <v>29</v>
      </c>
      <c r="C37" s="18" t="s">
        <v>21</v>
      </c>
      <c r="D37" s="54" t="s">
        <v>129</v>
      </c>
      <c r="E37" s="13"/>
      <c r="F37" s="19">
        <v>0.02423611111111111</v>
      </c>
      <c r="G37" s="20">
        <f t="shared" si="2"/>
        <v>13.753581661891118</v>
      </c>
      <c r="H37" s="22"/>
      <c r="I37" s="21">
        <f t="shared" si="3"/>
        <v>0.003029513888888889</v>
      </c>
    </row>
    <row r="38" spans="1:9" ht="19.5">
      <c r="A38" s="23">
        <v>13</v>
      </c>
      <c r="B38" s="12">
        <v>30</v>
      </c>
      <c r="C38" s="18" t="s">
        <v>30</v>
      </c>
      <c r="D38" s="54" t="s">
        <v>128</v>
      </c>
      <c r="E38" s="13"/>
      <c r="F38" s="19">
        <v>0.024525462962962968</v>
      </c>
      <c r="G38" s="20">
        <f t="shared" si="2"/>
        <v>13.591316658801318</v>
      </c>
      <c r="H38" s="22"/>
      <c r="I38" s="21">
        <f t="shared" si="3"/>
        <v>0.003065682870370371</v>
      </c>
    </row>
    <row r="39" spans="1:10" ht="19.5">
      <c r="A39" s="23">
        <v>14</v>
      </c>
      <c r="B39" s="12">
        <v>31</v>
      </c>
      <c r="C39" s="18" t="s">
        <v>362</v>
      </c>
      <c r="D39" s="54" t="s">
        <v>363</v>
      </c>
      <c r="E39" s="13"/>
      <c r="F39" s="19">
        <v>0.024652777777777777</v>
      </c>
      <c r="G39" s="20">
        <f t="shared" si="2"/>
        <v>13.521126760563382</v>
      </c>
      <c r="H39" s="22"/>
      <c r="I39" s="21">
        <f t="shared" si="3"/>
        <v>0.003081597222222222</v>
      </c>
      <c r="J39" s="55" t="s">
        <v>411</v>
      </c>
    </row>
    <row r="40" spans="1:9" ht="19.5">
      <c r="A40" s="23">
        <v>17</v>
      </c>
      <c r="B40" s="12">
        <v>32</v>
      </c>
      <c r="C40" s="18" t="s">
        <v>22</v>
      </c>
      <c r="D40" s="54" t="s">
        <v>137</v>
      </c>
      <c r="E40" s="13"/>
      <c r="F40" s="19">
        <v>0.02496527777777778</v>
      </c>
      <c r="G40" s="20">
        <f t="shared" si="2"/>
        <v>13.351877607788595</v>
      </c>
      <c r="H40" s="22"/>
      <c r="I40" s="21">
        <f t="shared" si="3"/>
        <v>0.0031206597222222226</v>
      </c>
    </row>
    <row r="41" spans="1:9" ht="19.5">
      <c r="A41" s="23">
        <v>18</v>
      </c>
      <c r="B41" s="12">
        <v>33</v>
      </c>
      <c r="C41" s="18" t="s">
        <v>66</v>
      </c>
      <c r="D41" s="54" t="s">
        <v>132</v>
      </c>
      <c r="E41" s="13"/>
      <c r="F41" s="19">
        <v>0.025092592592592593</v>
      </c>
      <c r="G41" s="20">
        <f t="shared" si="2"/>
        <v>13.284132841328413</v>
      </c>
      <c r="H41" s="22"/>
      <c r="I41" s="21">
        <f t="shared" si="3"/>
        <v>0.003136574074074074</v>
      </c>
    </row>
    <row r="42" spans="1:9" ht="19.5">
      <c r="A42" s="23">
        <v>20</v>
      </c>
      <c r="B42" s="12">
        <v>34</v>
      </c>
      <c r="C42" s="18" t="s">
        <v>23</v>
      </c>
      <c r="D42" s="54" t="s">
        <v>178</v>
      </c>
      <c r="E42" s="13"/>
      <c r="F42" s="19">
        <v>0.02515046296296296</v>
      </c>
      <c r="G42" s="20">
        <f t="shared" si="2"/>
        <v>13.25356649792913</v>
      </c>
      <c r="H42" s="22"/>
      <c r="I42" s="21">
        <f t="shared" si="3"/>
        <v>0.00314380787037037</v>
      </c>
    </row>
    <row r="43" spans="1:10" ht="19.5">
      <c r="A43" s="23">
        <v>23</v>
      </c>
      <c r="B43" s="12">
        <v>35</v>
      </c>
      <c r="C43" s="18" t="s">
        <v>281</v>
      </c>
      <c r="D43" s="54" t="s">
        <v>282</v>
      </c>
      <c r="E43" s="13"/>
      <c r="F43" s="19">
        <v>0.02579861111111111</v>
      </c>
      <c r="G43" s="20">
        <f t="shared" si="2"/>
        <v>12.920592193808885</v>
      </c>
      <c r="H43" s="22"/>
      <c r="I43" s="21">
        <f t="shared" si="3"/>
        <v>0.0032248263888888886</v>
      </c>
      <c r="J43" s="55" t="s">
        <v>192</v>
      </c>
    </row>
    <row r="44" spans="1:9" ht="19.5">
      <c r="A44" s="23">
        <v>24</v>
      </c>
      <c r="B44" s="12">
        <v>36</v>
      </c>
      <c r="C44" s="18" t="s">
        <v>31</v>
      </c>
      <c r="D44" s="54" t="s">
        <v>144</v>
      </c>
      <c r="E44" s="13"/>
      <c r="F44" s="19">
        <v>0.02597222222222222</v>
      </c>
      <c r="G44" s="20">
        <f t="shared" si="2"/>
        <v>12.834224598930483</v>
      </c>
      <c r="H44" s="22"/>
      <c r="I44" s="21">
        <f t="shared" si="3"/>
        <v>0.0032465277777777774</v>
      </c>
    </row>
    <row r="45" spans="1:9" ht="19.5">
      <c r="A45" s="23">
        <v>25</v>
      </c>
      <c r="B45" s="12">
        <v>37</v>
      </c>
      <c r="C45" s="18" t="s">
        <v>10</v>
      </c>
      <c r="D45" s="54" t="s">
        <v>133</v>
      </c>
      <c r="E45" s="13"/>
      <c r="F45" s="19">
        <v>0.025995370370370367</v>
      </c>
      <c r="G45" s="20">
        <f t="shared" si="2"/>
        <v>12.822796081923421</v>
      </c>
      <c r="H45" s="22"/>
      <c r="I45" s="21">
        <f t="shared" si="3"/>
        <v>0.003249421296296296</v>
      </c>
    </row>
    <row r="46" spans="1:9" ht="19.5">
      <c r="A46" s="23">
        <v>27</v>
      </c>
      <c r="B46" s="12">
        <v>38</v>
      </c>
      <c r="C46" s="18" t="s">
        <v>371</v>
      </c>
      <c r="D46" s="54" t="s">
        <v>197</v>
      </c>
      <c r="E46" s="13"/>
      <c r="F46" s="19">
        <v>0.027094907407407404</v>
      </c>
      <c r="G46" s="20">
        <f t="shared" si="2"/>
        <v>12.302434856898763</v>
      </c>
      <c r="H46" s="22"/>
      <c r="I46" s="21">
        <f t="shared" si="3"/>
        <v>0.0033868634259259255</v>
      </c>
    </row>
    <row r="47" spans="1:9" ht="19.5">
      <c r="A47" s="23">
        <v>28</v>
      </c>
      <c r="B47" s="12">
        <v>39</v>
      </c>
      <c r="C47" s="18" t="s">
        <v>419</v>
      </c>
      <c r="D47" s="54" t="s">
        <v>420</v>
      </c>
      <c r="E47" s="13"/>
      <c r="F47" s="19">
        <v>0.0271875</v>
      </c>
      <c r="G47" s="20">
        <f t="shared" si="2"/>
        <v>12.260536398467432</v>
      </c>
      <c r="H47" s="22"/>
      <c r="I47" s="21">
        <f t="shared" si="3"/>
        <v>0.0033984375</v>
      </c>
    </row>
    <row r="48" spans="1:9" ht="19.5">
      <c r="A48" s="23">
        <v>29</v>
      </c>
      <c r="B48" s="12">
        <v>40</v>
      </c>
      <c r="C48" s="18" t="s">
        <v>36</v>
      </c>
      <c r="D48" s="54" t="s">
        <v>381</v>
      </c>
      <c r="E48" s="13"/>
      <c r="F48" s="19">
        <v>0.02758101851851852</v>
      </c>
      <c r="G48" s="20">
        <f t="shared" si="2"/>
        <v>12.085606378514477</v>
      </c>
      <c r="H48" s="22"/>
      <c r="I48" s="21">
        <f t="shared" si="3"/>
        <v>0.003447627314814815</v>
      </c>
    </row>
    <row r="49" spans="1:9" ht="19.5">
      <c r="A49" s="23">
        <v>37</v>
      </c>
      <c r="B49" s="12">
        <v>41</v>
      </c>
      <c r="C49" s="18" t="s">
        <v>421</v>
      </c>
      <c r="D49" s="54" t="s">
        <v>422</v>
      </c>
      <c r="E49" s="13"/>
      <c r="F49" s="19">
        <v>0.029583333333333336</v>
      </c>
      <c r="G49" s="20">
        <f t="shared" si="2"/>
        <v>11.267605633802816</v>
      </c>
      <c r="H49" s="22"/>
      <c r="I49" s="21">
        <f t="shared" si="3"/>
        <v>0.003697916666666667</v>
      </c>
    </row>
    <row r="50" spans="1:9" ht="19.5">
      <c r="A50" s="23">
        <v>42</v>
      </c>
      <c r="B50" s="12">
        <v>42</v>
      </c>
      <c r="C50" s="18" t="s">
        <v>36</v>
      </c>
      <c r="D50" s="54" t="s">
        <v>147</v>
      </c>
      <c r="E50" s="13"/>
      <c r="F50" s="19">
        <v>0.03138888888888889</v>
      </c>
      <c r="G50" s="20">
        <f t="shared" si="2"/>
        <v>10.619469026548673</v>
      </c>
      <c r="H50" s="22"/>
      <c r="I50" s="21">
        <f t="shared" si="3"/>
        <v>0.003923611111111111</v>
      </c>
    </row>
    <row r="51" spans="1:9" ht="19.5">
      <c r="A51" s="23">
        <v>43</v>
      </c>
      <c r="B51" s="12">
        <v>43</v>
      </c>
      <c r="C51" s="18" t="s">
        <v>38</v>
      </c>
      <c r="D51" s="54" t="s">
        <v>300</v>
      </c>
      <c r="E51" s="13"/>
      <c r="F51" s="19">
        <v>0.03141203703703704</v>
      </c>
      <c r="G51" s="20">
        <f t="shared" si="2"/>
        <v>10.611643330876936</v>
      </c>
      <c r="H51" s="22"/>
      <c r="I51" s="21">
        <f t="shared" si="3"/>
        <v>0.00392650462962963</v>
      </c>
    </row>
    <row r="52" spans="1:9" ht="19.5">
      <c r="A52" s="23">
        <v>44</v>
      </c>
      <c r="B52" s="12">
        <v>44</v>
      </c>
      <c r="C52" s="18" t="s">
        <v>423</v>
      </c>
      <c r="D52" s="54" t="s">
        <v>198</v>
      </c>
      <c r="E52" s="13"/>
      <c r="F52" s="19">
        <v>0.03142361111111111</v>
      </c>
      <c r="G52" s="20">
        <f t="shared" si="2"/>
        <v>10.607734806629834</v>
      </c>
      <c r="H52" s="22"/>
      <c r="I52" s="21">
        <f t="shared" si="3"/>
        <v>0.003927951388888889</v>
      </c>
    </row>
    <row r="53" spans="1:9" ht="19.5">
      <c r="A53" s="23">
        <v>45</v>
      </c>
      <c r="B53" s="12">
        <v>45</v>
      </c>
      <c r="C53" s="18" t="s">
        <v>304</v>
      </c>
      <c r="D53" s="54" t="s">
        <v>305</v>
      </c>
      <c r="E53" s="13"/>
      <c r="F53" s="19">
        <v>0.031435185185185184</v>
      </c>
      <c r="G53" s="20">
        <f t="shared" si="2"/>
        <v>10.603829160530191</v>
      </c>
      <c r="H53" s="22"/>
      <c r="I53" s="21">
        <f t="shared" si="3"/>
        <v>0.003929398148148148</v>
      </c>
    </row>
    <row r="54" spans="1:9" ht="19.5">
      <c r="A54" s="23">
        <v>47</v>
      </c>
      <c r="B54" s="12">
        <v>46</v>
      </c>
      <c r="C54" s="18" t="s">
        <v>9</v>
      </c>
      <c r="D54" s="54" t="s">
        <v>148</v>
      </c>
      <c r="E54" s="13"/>
      <c r="F54" s="19">
        <v>0.03155092592592592</v>
      </c>
      <c r="G54" s="20">
        <f t="shared" si="2"/>
        <v>10.564930300807045</v>
      </c>
      <c r="H54" s="22"/>
      <c r="I54" s="21">
        <f t="shared" si="3"/>
        <v>0.00394386574074074</v>
      </c>
    </row>
    <row r="55" spans="1:9" ht="19.5">
      <c r="A55" s="23">
        <v>49</v>
      </c>
      <c r="B55" s="12">
        <v>47</v>
      </c>
      <c r="C55" s="18" t="s">
        <v>46</v>
      </c>
      <c r="D55" s="54" t="s">
        <v>150</v>
      </c>
      <c r="E55" s="13"/>
      <c r="F55" s="19">
        <v>0.03186342592592593</v>
      </c>
      <c r="G55" s="20">
        <f t="shared" si="2"/>
        <v>10.46131492916818</v>
      </c>
      <c r="H55" s="22"/>
      <c r="I55" s="21">
        <f t="shared" si="3"/>
        <v>0.003982928240740741</v>
      </c>
    </row>
    <row r="56" spans="1:9" ht="19.5">
      <c r="A56" s="23">
        <v>54</v>
      </c>
      <c r="B56" s="12">
        <v>48</v>
      </c>
      <c r="C56" s="18" t="s">
        <v>33</v>
      </c>
      <c r="D56" s="54" t="s">
        <v>424</v>
      </c>
      <c r="E56" s="13"/>
      <c r="F56" s="19">
        <v>0.032511574074074075</v>
      </c>
      <c r="G56" s="20">
        <f t="shared" si="2"/>
        <v>10.252758988964045</v>
      </c>
      <c r="H56" s="22"/>
      <c r="I56" s="21">
        <f t="shared" si="3"/>
        <v>0.004063946759259259</v>
      </c>
    </row>
    <row r="57" spans="1:9" ht="19.5">
      <c r="A57" s="23">
        <v>56</v>
      </c>
      <c r="B57" s="12">
        <v>49</v>
      </c>
      <c r="C57" s="18" t="s">
        <v>386</v>
      </c>
      <c r="D57" s="54" t="s">
        <v>387</v>
      </c>
      <c r="E57" s="13"/>
      <c r="F57" s="19">
        <v>0.032870370370370376</v>
      </c>
      <c r="G57" s="20">
        <f t="shared" si="2"/>
        <v>10.140845070422534</v>
      </c>
      <c r="H57" s="22"/>
      <c r="I57" s="21">
        <f t="shared" si="3"/>
        <v>0.004108796296296297</v>
      </c>
    </row>
    <row r="58" spans="1:14" ht="19.5">
      <c r="A58" s="23">
        <v>57</v>
      </c>
      <c r="B58" s="12">
        <v>50</v>
      </c>
      <c r="C58" s="18" t="s">
        <v>154</v>
      </c>
      <c r="D58" s="54" t="s">
        <v>155</v>
      </c>
      <c r="E58" s="13"/>
      <c r="F58" s="19">
        <v>0.032870370370370376</v>
      </c>
      <c r="G58" s="20">
        <f t="shared" si="2"/>
        <v>10.140845070422534</v>
      </c>
      <c r="H58" s="22"/>
      <c r="I58" s="21">
        <f t="shared" si="3"/>
        <v>0.004108796296296297</v>
      </c>
      <c r="K58" s="55"/>
      <c r="L58" s="55"/>
      <c r="M58" s="55"/>
      <c r="N58" s="55"/>
    </row>
    <row r="59" spans="1:9" ht="19.5">
      <c r="A59" s="23">
        <v>58</v>
      </c>
      <c r="B59" s="12">
        <v>51</v>
      </c>
      <c r="C59" s="18" t="s">
        <v>412</v>
      </c>
      <c r="D59" s="54" t="s">
        <v>413</v>
      </c>
      <c r="E59" s="13"/>
      <c r="F59" s="19">
        <v>0.03288194444444444</v>
      </c>
      <c r="G59" s="20">
        <f t="shared" si="2"/>
        <v>10.137275607180571</v>
      </c>
      <c r="H59" s="22"/>
      <c r="I59" s="21">
        <f t="shared" si="3"/>
        <v>0.004110243055555555</v>
      </c>
    </row>
    <row r="60" spans="1:9" ht="19.5">
      <c r="A60" s="23">
        <v>59</v>
      </c>
      <c r="B60" s="12">
        <v>52</v>
      </c>
      <c r="C60" s="18" t="s">
        <v>177</v>
      </c>
      <c r="D60" s="54" t="s">
        <v>129</v>
      </c>
      <c r="E60" s="13"/>
      <c r="F60" s="19">
        <v>0.03289351851851852</v>
      </c>
      <c r="G60" s="20">
        <f t="shared" si="2"/>
        <v>10.133708655876143</v>
      </c>
      <c r="H60" s="22"/>
      <c r="I60" s="21">
        <f t="shared" si="3"/>
        <v>0.004111689814814815</v>
      </c>
    </row>
    <row r="61" spans="1:9" ht="19.5">
      <c r="A61" s="23">
        <v>60</v>
      </c>
      <c r="B61" s="12">
        <v>53</v>
      </c>
      <c r="C61" s="18" t="s">
        <v>35</v>
      </c>
      <c r="D61" s="54" t="s">
        <v>163</v>
      </c>
      <c r="E61" s="13"/>
      <c r="F61" s="19">
        <v>0.03290509259259259</v>
      </c>
      <c r="G61" s="20">
        <f t="shared" si="2"/>
        <v>10.130144213858602</v>
      </c>
      <c r="H61" s="22"/>
      <c r="I61" s="21">
        <f t="shared" si="3"/>
        <v>0.004113136574074074</v>
      </c>
    </row>
    <row r="62" spans="1:9" ht="19.5">
      <c r="A62" s="307" t="s">
        <v>425</v>
      </c>
      <c r="B62" s="308"/>
      <c r="C62" s="308"/>
      <c r="D62" s="54"/>
      <c r="E62" s="13"/>
      <c r="F62" s="19"/>
      <c r="G62" s="20"/>
      <c r="H62" s="22"/>
      <c r="I62" s="21"/>
    </row>
    <row r="63" spans="1:9" ht="14.25">
      <c r="A63" s="3" t="s">
        <v>2</v>
      </c>
      <c r="B63" s="4" t="s">
        <v>3</v>
      </c>
      <c r="C63" s="5" t="s">
        <v>4</v>
      </c>
      <c r="D63" s="6" t="s">
        <v>5</v>
      </c>
      <c r="E63" s="7"/>
      <c r="F63" s="8" t="s">
        <v>6</v>
      </c>
      <c r="G63" s="17" t="s">
        <v>7</v>
      </c>
      <c r="H63" s="10"/>
      <c r="I63" s="9" t="s">
        <v>8</v>
      </c>
    </row>
    <row r="64" spans="1:9" ht="19.5">
      <c r="A64" s="51"/>
      <c r="B64" s="14"/>
      <c r="C64" s="14"/>
      <c r="D64" s="15"/>
      <c r="F64" s="52" t="s">
        <v>0</v>
      </c>
      <c r="G64" s="53">
        <v>12</v>
      </c>
      <c r="H64" s="309" t="s">
        <v>1</v>
      </c>
      <c r="I64" s="309"/>
    </row>
    <row r="65" spans="1:9" ht="19.5">
      <c r="A65" s="23">
        <v>2</v>
      </c>
      <c r="B65" s="12">
        <v>54</v>
      </c>
      <c r="C65" s="18" t="s">
        <v>38</v>
      </c>
      <c r="D65" s="54" t="s">
        <v>426</v>
      </c>
      <c r="E65" s="13"/>
      <c r="F65" s="19">
        <v>0.030474537037037036</v>
      </c>
      <c r="G65" s="20">
        <f>($G$64/F65)/24</f>
        <v>16.407140144322067</v>
      </c>
      <c r="H65" s="22"/>
      <c r="I65" s="21">
        <f>F65/$G$64</f>
        <v>0.0025395447530864195</v>
      </c>
    </row>
    <row r="66" spans="1:9" ht="19.5">
      <c r="A66" s="23">
        <v>5</v>
      </c>
      <c r="B66" s="12">
        <v>55</v>
      </c>
      <c r="C66" s="18" t="s">
        <v>157</v>
      </c>
      <c r="D66" s="54" t="s">
        <v>150</v>
      </c>
      <c r="E66" s="13"/>
      <c r="F66" s="19">
        <v>0.03304398148148149</v>
      </c>
      <c r="G66" s="20">
        <f>($G$64/F66)/24</f>
        <v>15.131348511383536</v>
      </c>
      <c r="H66" s="22"/>
      <c r="I66" s="21">
        <f>F66/$G$64</f>
        <v>0.0027536651234567906</v>
      </c>
    </row>
    <row r="67" spans="1:9" ht="19.5">
      <c r="A67" s="23">
        <v>11</v>
      </c>
      <c r="B67" s="12">
        <v>56</v>
      </c>
      <c r="C67" s="18" t="s">
        <v>24</v>
      </c>
      <c r="D67" s="54" t="s">
        <v>130</v>
      </c>
      <c r="E67" s="13"/>
      <c r="F67" s="19">
        <v>0.036585648148148145</v>
      </c>
      <c r="G67" s="20">
        <f>($G$64/F67)/24</f>
        <v>13.666561214805443</v>
      </c>
      <c r="H67" s="22"/>
      <c r="I67" s="21">
        <f>F67/$G$64</f>
        <v>0.0030488040123456787</v>
      </c>
    </row>
    <row r="68" spans="1:9" ht="19.5">
      <c r="A68" s="23">
        <v>16</v>
      </c>
      <c r="B68" s="12">
        <v>57</v>
      </c>
      <c r="C68" s="18" t="s">
        <v>10</v>
      </c>
      <c r="D68" s="54" t="s">
        <v>295</v>
      </c>
      <c r="E68" s="13"/>
      <c r="F68" s="19">
        <v>0.04041666666666667</v>
      </c>
      <c r="G68" s="20">
        <f>($G$64/F68)/24</f>
        <v>12.371134020618555</v>
      </c>
      <c r="H68" s="22"/>
      <c r="I68" s="21">
        <f>F68/$G$64</f>
        <v>0.003368055555555556</v>
      </c>
    </row>
    <row r="69" spans="1:9" ht="19.5">
      <c r="A69" s="23">
        <v>27</v>
      </c>
      <c r="B69" s="12">
        <v>58</v>
      </c>
      <c r="C69" s="18" t="s">
        <v>67</v>
      </c>
      <c r="D69" s="54" t="s">
        <v>427</v>
      </c>
      <c r="E69" s="13"/>
      <c r="F69" s="19">
        <v>0.04728009259259259</v>
      </c>
      <c r="G69" s="20">
        <f>($G$64/F69)/24</f>
        <v>10.575275397796819</v>
      </c>
      <c r="H69" s="22"/>
      <c r="I69" s="21">
        <f>F69/$G$64</f>
        <v>0.003940007716049383</v>
      </c>
    </row>
    <row r="70" spans="1:9" ht="15.75" thickBot="1">
      <c r="A70" s="307" t="s">
        <v>428</v>
      </c>
      <c r="B70" s="308"/>
      <c r="C70" s="308"/>
      <c r="D70" s="15"/>
      <c r="F70" s="24"/>
      <c r="G70" s="16"/>
      <c r="I70" s="2"/>
    </row>
    <row r="71" spans="1:9" ht="13.5" thickBot="1">
      <c r="A71" s="15" t="s">
        <v>429</v>
      </c>
      <c r="B71" s="152">
        <f>34+72+90</f>
        <v>196</v>
      </c>
      <c r="F71" s="24"/>
      <c r="G71" s="16"/>
      <c r="I71" s="2"/>
    </row>
    <row r="72" spans="1:9" ht="14.25">
      <c r="A72" s="51"/>
      <c r="B72" s="14"/>
      <c r="C72" s="15"/>
      <c r="D72" s="15"/>
      <c r="F72" s="24"/>
      <c r="G72" s="16"/>
      <c r="I72" s="2"/>
    </row>
    <row r="73" spans="1:9" ht="14.25">
      <c r="A73" s="51"/>
      <c r="B73" s="14"/>
      <c r="C73" s="15"/>
      <c r="D73" s="15"/>
      <c r="F73" s="24"/>
      <c r="G73" s="16"/>
      <c r="I73" s="2"/>
    </row>
    <row r="74" spans="1:9" ht="14.25">
      <c r="A74" s="51"/>
      <c r="B74" s="14"/>
      <c r="C74" s="15"/>
      <c r="D74" s="15"/>
      <c r="F74" s="24"/>
      <c r="G74" s="16"/>
      <c r="I74" s="2"/>
    </row>
    <row r="75" spans="1:9" ht="14.25">
      <c r="A75" s="51"/>
      <c r="B75" s="15"/>
      <c r="C75" s="63"/>
      <c r="D75" s="63"/>
      <c r="E75" s="16"/>
      <c r="F75" s="64"/>
      <c r="G75" s="16"/>
      <c r="I75" s="2"/>
    </row>
  </sheetData>
  <mergeCells count="8">
    <mergeCell ref="A70:C70"/>
    <mergeCell ref="A1:I1"/>
    <mergeCell ref="A2:I2"/>
    <mergeCell ref="H4:I4"/>
    <mergeCell ref="A30:C30"/>
    <mergeCell ref="H32:I32"/>
    <mergeCell ref="A62:C62"/>
    <mergeCell ref="H64:I64"/>
  </mergeCells>
  <printOptions gridLines="1"/>
  <pageMargins left="0.75" right="0.75" top="1" bottom="1" header="0.5" footer="0.5"/>
  <pageSetup fitToHeight="2" fitToWidth="1"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9.8515625" style="0" bestFit="1" customWidth="1"/>
    <col min="3" max="3" width="12.57421875" style="0" bestFit="1" customWidth="1"/>
    <col min="4" max="4" width="27.421875" style="16" bestFit="1" customWidth="1"/>
    <col min="5" max="5" width="1.7109375" style="0" customWidth="1"/>
    <col min="6" max="6" width="17.28125" style="0" bestFit="1" customWidth="1"/>
    <col min="7" max="7" width="15.8515625" style="0" bestFit="1" customWidth="1"/>
    <col min="8" max="8" width="1.1484375" style="0" customWidth="1"/>
    <col min="9" max="9" width="9.8515625" style="0" bestFit="1" customWidth="1"/>
    <col min="10" max="10" width="12.7109375" style="0" bestFit="1" customWidth="1"/>
  </cols>
  <sheetData>
    <row r="1" spans="1:11" s="67" customFormat="1" ht="124.5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66"/>
    </row>
    <row r="2" spans="1:11" s="67" customFormat="1" ht="33.75">
      <c r="A2" s="285">
        <v>40663</v>
      </c>
      <c r="B2" s="285"/>
      <c r="C2" s="285"/>
      <c r="D2" s="285"/>
      <c r="E2" s="285"/>
      <c r="F2" s="285"/>
      <c r="G2" s="285"/>
      <c r="H2" s="285"/>
      <c r="I2" s="285"/>
      <c r="J2" s="285"/>
      <c r="K2" s="66"/>
    </row>
    <row r="3" spans="1:11" s="67" customFormat="1" ht="19.5">
      <c r="A3" s="51"/>
      <c r="B3" s="95"/>
      <c r="C3" s="96"/>
      <c r="D3" s="92"/>
      <c r="E3" s="93"/>
      <c r="F3" s="77" t="s">
        <v>0</v>
      </c>
      <c r="G3" s="150">
        <v>4.7</v>
      </c>
      <c r="H3" s="287" t="s">
        <v>1</v>
      </c>
      <c r="I3" s="287"/>
      <c r="J3" s="93"/>
      <c r="K3"/>
    </row>
    <row r="4" spans="1:11" ht="15">
      <c r="A4" s="68" t="s">
        <v>372</v>
      </c>
      <c r="B4" s="69" t="s">
        <v>3</v>
      </c>
      <c r="C4" s="70" t="s">
        <v>43</v>
      </c>
      <c r="D4" s="149" t="s">
        <v>5</v>
      </c>
      <c r="E4" s="72"/>
      <c r="F4" s="73" t="s">
        <v>80</v>
      </c>
      <c r="G4" s="73" t="s">
        <v>238</v>
      </c>
      <c r="H4" s="74"/>
      <c r="I4" s="75" t="s">
        <v>239</v>
      </c>
      <c r="J4" s="72"/>
      <c r="K4" s="76"/>
    </row>
    <row r="5" spans="1:11" s="72" customFormat="1" ht="19.5">
      <c r="A5" s="91">
        <v>3</v>
      </c>
      <c r="B5" s="12">
        <v>1</v>
      </c>
      <c r="C5" s="18" t="s">
        <v>373</v>
      </c>
      <c r="D5" s="80" t="s">
        <v>190</v>
      </c>
      <c r="E5" s="13"/>
      <c r="F5" s="81">
        <v>0.011006944444444444</v>
      </c>
      <c r="G5" s="82">
        <f aca="true" t="shared" si="0" ref="G5:G48">F5/$G$3</f>
        <v>0.002341903073286052</v>
      </c>
      <c r="H5" s="83"/>
      <c r="I5" s="84">
        <f aca="true" t="shared" si="1" ref="I5:I48">($G$3/F5)/24</f>
        <v>17.79179810725552</v>
      </c>
      <c r="J5" s="98"/>
      <c r="K5"/>
    </row>
    <row r="6" spans="1:10" ht="19.5">
      <c r="A6" s="91">
        <v>6</v>
      </c>
      <c r="B6" s="12">
        <v>2</v>
      </c>
      <c r="C6" s="18" t="s">
        <v>21</v>
      </c>
      <c r="D6" s="80" t="s">
        <v>129</v>
      </c>
      <c r="E6" s="13"/>
      <c r="F6" s="81">
        <v>0.011261574074074071</v>
      </c>
      <c r="G6" s="82">
        <f t="shared" si="0"/>
        <v>0.002396079590228526</v>
      </c>
      <c r="H6" s="83"/>
      <c r="I6" s="84">
        <f t="shared" si="1"/>
        <v>17.389516957862288</v>
      </c>
      <c r="J6" s="90"/>
    </row>
    <row r="7" spans="1:10" ht="19.5">
      <c r="A7" s="91">
        <v>7</v>
      </c>
      <c r="B7" s="12">
        <v>3</v>
      </c>
      <c r="C7" s="18" t="s">
        <v>25</v>
      </c>
      <c r="D7" s="80" t="s">
        <v>188</v>
      </c>
      <c r="E7" s="13"/>
      <c r="F7" s="81">
        <v>0.011319444444444444</v>
      </c>
      <c r="G7" s="82">
        <f t="shared" si="0"/>
        <v>0.0024083924349881797</v>
      </c>
      <c r="H7" s="83"/>
      <c r="I7" s="84">
        <f t="shared" si="1"/>
        <v>17.300613496932517</v>
      </c>
      <c r="J7" s="90"/>
    </row>
    <row r="8" spans="1:10" ht="19.5">
      <c r="A8" s="91">
        <v>8</v>
      </c>
      <c r="B8" s="12">
        <v>4</v>
      </c>
      <c r="C8" s="18" t="s">
        <v>211</v>
      </c>
      <c r="D8" s="80" t="s">
        <v>212</v>
      </c>
      <c r="E8" s="13"/>
      <c r="F8" s="81">
        <v>0.06015046296296297</v>
      </c>
      <c r="G8" s="82">
        <f t="shared" si="0"/>
        <v>0.01279797084318361</v>
      </c>
      <c r="H8" s="83"/>
      <c r="I8" s="84">
        <f t="shared" si="1"/>
        <v>3.255724456417164</v>
      </c>
      <c r="J8" s="90"/>
    </row>
    <row r="9" spans="1:10" ht="19.5">
      <c r="A9" s="91">
        <v>9</v>
      </c>
      <c r="B9" s="12">
        <v>5</v>
      </c>
      <c r="C9" s="18" t="s">
        <v>24</v>
      </c>
      <c r="D9" s="80" t="s">
        <v>130</v>
      </c>
      <c r="E9" s="13"/>
      <c r="F9" s="81">
        <v>0.011342592592592592</v>
      </c>
      <c r="G9" s="82">
        <f t="shared" si="0"/>
        <v>0.0024133175728920406</v>
      </c>
      <c r="H9" s="83"/>
      <c r="I9" s="84">
        <f t="shared" si="1"/>
        <v>17.26530612244898</v>
      </c>
      <c r="J9" s="90"/>
    </row>
    <row r="10" spans="1:10" ht="19.5">
      <c r="A10" s="91">
        <v>10</v>
      </c>
      <c r="B10" s="12">
        <v>6</v>
      </c>
      <c r="C10" s="18" t="s">
        <v>374</v>
      </c>
      <c r="D10" s="80" t="s">
        <v>375</v>
      </c>
      <c r="E10" s="13"/>
      <c r="F10" s="81">
        <v>0.011493055555555555</v>
      </c>
      <c r="G10" s="82">
        <f t="shared" si="0"/>
        <v>0.002445330969267139</v>
      </c>
      <c r="H10" s="83"/>
      <c r="I10" s="84">
        <f t="shared" si="1"/>
        <v>17.0392749244713</v>
      </c>
      <c r="J10" s="90"/>
    </row>
    <row r="11" spans="1:10" ht="19.5">
      <c r="A11" s="91">
        <v>10</v>
      </c>
      <c r="B11" s="12">
        <v>7</v>
      </c>
      <c r="C11" s="18" t="s">
        <v>36</v>
      </c>
      <c r="D11" s="80" t="s">
        <v>131</v>
      </c>
      <c r="E11" s="13"/>
      <c r="F11" s="81">
        <v>0.011516203703703702</v>
      </c>
      <c r="G11" s="82">
        <f t="shared" si="0"/>
        <v>0.0024502561071710004</v>
      </c>
      <c r="H11" s="83"/>
      <c r="I11" s="84">
        <f t="shared" si="1"/>
        <v>17.005025125628144</v>
      </c>
      <c r="J11" s="90"/>
    </row>
    <row r="12" spans="1:10" ht="19.5">
      <c r="A12" s="91">
        <v>13</v>
      </c>
      <c r="B12" s="12">
        <v>8</v>
      </c>
      <c r="C12" s="18" t="s">
        <v>66</v>
      </c>
      <c r="D12" s="80" t="s">
        <v>132</v>
      </c>
      <c r="E12" s="13"/>
      <c r="F12" s="81">
        <v>0.012094907407407408</v>
      </c>
      <c r="G12" s="82">
        <f t="shared" si="0"/>
        <v>0.0025733845547675337</v>
      </c>
      <c r="H12" s="83"/>
      <c r="I12" s="84">
        <f t="shared" si="1"/>
        <v>16.19138755980861</v>
      </c>
      <c r="J12" s="90"/>
    </row>
    <row r="13" spans="1:10" ht="19.5">
      <c r="A13" s="91">
        <v>18</v>
      </c>
      <c r="B13" s="12">
        <v>9</v>
      </c>
      <c r="C13" s="18" t="s">
        <v>376</v>
      </c>
      <c r="D13" s="80" t="s">
        <v>377</v>
      </c>
      <c r="E13" s="13"/>
      <c r="F13" s="81">
        <v>0.012638888888888889</v>
      </c>
      <c r="G13" s="82">
        <f t="shared" si="0"/>
        <v>0.002689125295508274</v>
      </c>
      <c r="H13" s="83"/>
      <c r="I13" s="84">
        <f t="shared" si="1"/>
        <v>15.494505494505496</v>
      </c>
      <c r="J13" s="85"/>
    </row>
    <row r="14" spans="1:10" ht="19.5">
      <c r="A14" s="91">
        <v>19</v>
      </c>
      <c r="B14" s="12">
        <v>10</v>
      </c>
      <c r="C14" s="18" t="s">
        <v>362</v>
      </c>
      <c r="D14" s="80" t="s">
        <v>363</v>
      </c>
      <c r="E14" s="13"/>
      <c r="F14" s="81">
        <v>0.012638888888888889</v>
      </c>
      <c r="G14" s="82">
        <f t="shared" si="0"/>
        <v>0.002689125295508274</v>
      </c>
      <c r="H14" s="83"/>
      <c r="I14" s="84">
        <f t="shared" si="1"/>
        <v>15.494505494505496</v>
      </c>
      <c r="J14" s="85" t="s">
        <v>378</v>
      </c>
    </row>
    <row r="15" spans="1:10" ht="19.5">
      <c r="A15" s="91">
        <v>21</v>
      </c>
      <c r="B15" s="12">
        <v>11</v>
      </c>
      <c r="C15" s="18" t="s">
        <v>369</v>
      </c>
      <c r="D15" s="80" t="s">
        <v>137</v>
      </c>
      <c r="E15" s="13"/>
      <c r="F15" s="81">
        <v>0.012916666666666667</v>
      </c>
      <c r="G15" s="82">
        <f t="shared" si="0"/>
        <v>0.00274822695035461</v>
      </c>
      <c r="H15" s="83"/>
      <c r="I15" s="84">
        <f t="shared" si="1"/>
        <v>15.161290322580646</v>
      </c>
      <c r="J15" s="100"/>
    </row>
    <row r="16" spans="1:10" ht="19.5">
      <c r="A16" s="91">
        <v>22</v>
      </c>
      <c r="B16" s="12">
        <v>12</v>
      </c>
      <c r="C16" s="18" t="s">
        <v>323</v>
      </c>
      <c r="D16" s="80" t="s">
        <v>379</v>
      </c>
      <c r="E16" s="13"/>
      <c r="F16" s="81">
        <v>0.013032407407407407</v>
      </c>
      <c r="G16" s="82">
        <f t="shared" si="0"/>
        <v>0.0027728526398739166</v>
      </c>
      <c r="H16" s="83"/>
      <c r="I16" s="84">
        <f t="shared" si="1"/>
        <v>15.02664298401421</v>
      </c>
      <c r="J16" s="85" t="s">
        <v>395</v>
      </c>
    </row>
    <row r="17" spans="1:10" ht="19.5">
      <c r="A17" s="91">
        <v>23</v>
      </c>
      <c r="B17" s="12">
        <v>13</v>
      </c>
      <c r="C17" s="18" t="s">
        <v>31</v>
      </c>
      <c r="D17" s="80" t="s">
        <v>394</v>
      </c>
      <c r="E17" s="13"/>
      <c r="F17" s="81">
        <v>0.013043981481481483</v>
      </c>
      <c r="G17" s="82">
        <f t="shared" si="0"/>
        <v>0.0027753152088258472</v>
      </c>
      <c r="H17" s="83"/>
      <c r="I17" s="84">
        <f t="shared" si="1"/>
        <v>15.013309671694763</v>
      </c>
      <c r="J17" s="100"/>
    </row>
    <row r="18" spans="1:10" ht="19.5">
      <c r="A18" s="91">
        <v>25</v>
      </c>
      <c r="B18" s="12">
        <v>14</v>
      </c>
      <c r="C18" s="18" t="s">
        <v>380</v>
      </c>
      <c r="D18" s="80" t="s">
        <v>381</v>
      </c>
      <c r="E18" s="13"/>
      <c r="F18" s="81">
        <v>0.013148148148148147</v>
      </c>
      <c r="G18" s="82">
        <f t="shared" si="0"/>
        <v>0.0027974783293932227</v>
      </c>
      <c r="H18" s="83"/>
      <c r="I18" s="84">
        <f t="shared" si="1"/>
        <v>14.894366197183102</v>
      </c>
      <c r="J18" s="100"/>
    </row>
    <row r="19" spans="1:10" ht="19.5">
      <c r="A19" s="91">
        <v>28</v>
      </c>
      <c r="B19" s="12">
        <v>15</v>
      </c>
      <c r="C19" s="18" t="s">
        <v>13</v>
      </c>
      <c r="D19" s="80" t="s">
        <v>143</v>
      </c>
      <c r="E19" s="13"/>
      <c r="F19" s="81">
        <v>0.013368055555555557</v>
      </c>
      <c r="G19" s="82">
        <f t="shared" si="0"/>
        <v>0.0028442671394799056</v>
      </c>
      <c r="H19" s="83"/>
      <c r="I19" s="84">
        <f t="shared" si="1"/>
        <v>14.64935064935065</v>
      </c>
      <c r="J19" s="100"/>
    </row>
    <row r="20" spans="1:10" ht="19.5">
      <c r="A20" s="91">
        <v>29</v>
      </c>
      <c r="B20" s="12">
        <v>16</v>
      </c>
      <c r="C20" s="18" t="s">
        <v>25</v>
      </c>
      <c r="D20" s="80" t="s">
        <v>381</v>
      </c>
      <c r="E20" s="13"/>
      <c r="F20" s="81">
        <v>0.013483796296296298</v>
      </c>
      <c r="G20" s="82">
        <f t="shared" si="0"/>
        <v>0.002868892828999212</v>
      </c>
      <c r="H20" s="83"/>
      <c r="I20" s="84">
        <f t="shared" si="1"/>
        <v>14.523605150214593</v>
      </c>
      <c r="J20" s="90"/>
    </row>
    <row r="21" spans="1:10" ht="19.5">
      <c r="A21" s="91">
        <v>32</v>
      </c>
      <c r="B21" s="12">
        <v>17</v>
      </c>
      <c r="C21" s="18" t="s">
        <v>10</v>
      </c>
      <c r="D21" s="80" t="s">
        <v>133</v>
      </c>
      <c r="E21" s="13"/>
      <c r="F21" s="81">
        <v>0.013819444444444445</v>
      </c>
      <c r="G21" s="82">
        <f t="shared" si="0"/>
        <v>0.002940307328605201</v>
      </c>
      <c r="H21" s="83"/>
      <c r="I21" s="84">
        <f t="shared" si="1"/>
        <v>14.170854271356783</v>
      </c>
      <c r="J21" s="90"/>
    </row>
    <row r="22" spans="1:10" ht="19.5">
      <c r="A22" s="91">
        <v>36</v>
      </c>
      <c r="B22" s="12">
        <v>18</v>
      </c>
      <c r="C22" s="18" t="s">
        <v>36</v>
      </c>
      <c r="D22" s="80" t="s">
        <v>147</v>
      </c>
      <c r="E22" s="13"/>
      <c r="F22" s="81">
        <v>0.014027777777777778</v>
      </c>
      <c r="G22" s="82">
        <f t="shared" si="0"/>
        <v>0.0029846335697399527</v>
      </c>
      <c r="H22" s="83"/>
      <c r="I22" s="84">
        <f t="shared" si="1"/>
        <v>13.960396039603962</v>
      </c>
      <c r="J22" s="90"/>
    </row>
    <row r="23" spans="1:10" ht="19.5">
      <c r="A23" s="91">
        <v>37</v>
      </c>
      <c r="B23" s="12">
        <v>19</v>
      </c>
      <c r="C23" s="18" t="s">
        <v>9</v>
      </c>
      <c r="D23" s="80" t="s">
        <v>148</v>
      </c>
      <c r="E23" s="13"/>
      <c r="F23" s="81">
        <v>0.014120370370370368</v>
      </c>
      <c r="G23" s="82">
        <f t="shared" si="0"/>
        <v>0.0030043341213553975</v>
      </c>
      <c r="H23" s="83"/>
      <c r="I23" s="84">
        <f t="shared" si="1"/>
        <v>13.868852459016395</v>
      </c>
      <c r="J23" s="100"/>
    </row>
    <row r="24" spans="1:10" ht="19.5">
      <c r="A24" s="91">
        <v>40</v>
      </c>
      <c r="B24" s="12">
        <v>20</v>
      </c>
      <c r="C24" s="18" t="s">
        <v>9</v>
      </c>
      <c r="D24" s="80" t="s">
        <v>176</v>
      </c>
      <c r="E24" s="13"/>
      <c r="F24" s="81">
        <v>0.014317129629629631</v>
      </c>
      <c r="G24" s="82">
        <f t="shared" si="0"/>
        <v>0.003046197793538219</v>
      </c>
      <c r="H24" s="83"/>
      <c r="I24" s="84">
        <f t="shared" si="1"/>
        <v>13.678253839935328</v>
      </c>
      <c r="J24" s="85"/>
    </row>
    <row r="25" spans="1:9" ht="19.5">
      <c r="A25" s="91">
        <v>43</v>
      </c>
      <c r="B25" s="12">
        <v>21</v>
      </c>
      <c r="C25" s="18" t="s">
        <v>304</v>
      </c>
      <c r="D25" s="80" t="s">
        <v>305</v>
      </c>
      <c r="E25" s="13"/>
      <c r="F25" s="81">
        <v>0.014733796296296295</v>
      </c>
      <c r="G25" s="82">
        <f t="shared" si="0"/>
        <v>0.0031348502758077224</v>
      </c>
      <c r="H25" s="83"/>
      <c r="I25" s="84">
        <f t="shared" si="1"/>
        <v>13.291437549096623</v>
      </c>
    </row>
    <row r="26" spans="1:10" ht="19.5">
      <c r="A26" s="91">
        <v>44</v>
      </c>
      <c r="B26" s="12">
        <v>22</v>
      </c>
      <c r="C26" s="18" t="s">
        <v>367</v>
      </c>
      <c r="D26" s="80" t="s">
        <v>368</v>
      </c>
      <c r="E26" s="13"/>
      <c r="F26" s="81">
        <v>0.014791666666666668</v>
      </c>
      <c r="G26" s="82">
        <f t="shared" si="0"/>
        <v>0.003147163120567376</v>
      </c>
      <c r="H26" s="83"/>
      <c r="I26" s="84">
        <f t="shared" si="1"/>
        <v>13.23943661971831</v>
      </c>
      <c r="J26" s="90"/>
    </row>
    <row r="27" spans="1:10" ht="19.5">
      <c r="A27" s="148">
        <v>45</v>
      </c>
      <c r="B27" s="12">
        <v>23</v>
      </c>
      <c r="C27" s="18" t="s">
        <v>364</v>
      </c>
      <c r="D27" s="80" t="s">
        <v>200</v>
      </c>
      <c r="E27" s="13"/>
      <c r="F27" s="81">
        <v>0.014814814814814814</v>
      </c>
      <c r="G27" s="82">
        <f t="shared" si="0"/>
        <v>0.003152088258471237</v>
      </c>
      <c r="H27" s="83"/>
      <c r="I27" s="84">
        <f t="shared" si="1"/>
        <v>13.218750000000002</v>
      </c>
      <c r="J27" s="90"/>
    </row>
    <row r="28" spans="1:10" ht="19.5">
      <c r="A28" s="91">
        <v>53</v>
      </c>
      <c r="B28" s="12">
        <v>24</v>
      </c>
      <c r="C28" s="18" t="s">
        <v>199</v>
      </c>
      <c r="D28" s="80" t="s">
        <v>200</v>
      </c>
      <c r="E28" s="13"/>
      <c r="F28" s="81">
        <v>0.01528935185185185</v>
      </c>
      <c r="G28" s="82">
        <f t="shared" si="0"/>
        <v>0.0032530535855003935</v>
      </c>
      <c r="H28" s="83"/>
      <c r="I28" s="84">
        <f t="shared" si="1"/>
        <v>12.808478425435277</v>
      </c>
      <c r="J28" s="90"/>
    </row>
    <row r="29" spans="1:10" ht="19.5">
      <c r="A29" s="91">
        <v>55</v>
      </c>
      <c r="B29" s="12">
        <v>25</v>
      </c>
      <c r="C29" s="18" t="s">
        <v>152</v>
      </c>
      <c r="D29" s="80" t="s">
        <v>143</v>
      </c>
      <c r="E29" s="13"/>
      <c r="F29" s="81">
        <v>0.015636574074074074</v>
      </c>
      <c r="G29" s="82">
        <f t="shared" si="0"/>
        <v>0.0033269306540583132</v>
      </c>
      <c r="H29" s="83"/>
      <c r="I29" s="84">
        <f t="shared" si="1"/>
        <v>12.524056254626203</v>
      </c>
      <c r="J29" s="90"/>
    </row>
    <row r="30" spans="1:10" ht="19.5">
      <c r="A30" s="91">
        <v>56</v>
      </c>
      <c r="B30" s="12">
        <v>26</v>
      </c>
      <c r="C30" s="18" t="s">
        <v>203</v>
      </c>
      <c r="D30" s="80" t="s">
        <v>204</v>
      </c>
      <c r="E30" s="13"/>
      <c r="F30" s="81">
        <v>0.015659722222222224</v>
      </c>
      <c r="G30" s="82">
        <f t="shared" si="0"/>
        <v>0.0033318557919621754</v>
      </c>
      <c r="H30" s="83"/>
      <c r="I30" s="84">
        <f t="shared" si="1"/>
        <v>12.505543237250555</v>
      </c>
      <c r="J30" s="90"/>
    </row>
    <row r="31" spans="1:10" ht="19.5">
      <c r="A31" s="91">
        <v>73</v>
      </c>
      <c r="B31" s="12">
        <v>27</v>
      </c>
      <c r="C31" s="18" t="s">
        <v>386</v>
      </c>
      <c r="D31" s="80" t="s">
        <v>387</v>
      </c>
      <c r="E31" s="13"/>
      <c r="F31" s="81">
        <v>0.0166087962962963</v>
      </c>
      <c r="G31" s="82">
        <f t="shared" si="0"/>
        <v>0.003533786446020489</v>
      </c>
      <c r="H31" s="83"/>
      <c r="I31" s="84">
        <f t="shared" si="1"/>
        <v>11.790940766550522</v>
      </c>
      <c r="J31" s="90"/>
    </row>
    <row r="32" spans="1:10" ht="19.5">
      <c r="A32" s="91">
        <v>75</v>
      </c>
      <c r="B32" s="12">
        <v>28</v>
      </c>
      <c r="C32" s="18" t="s">
        <v>57</v>
      </c>
      <c r="D32" s="80" t="s">
        <v>243</v>
      </c>
      <c r="E32" s="13"/>
      <c r="F32" s="81">
        <v>0.016655092592592593</v>
      </c>
      <c r="G32" s="82">
        <f t="shared" si="0"/>
        <v>0.003543636721828211</v>
      </c>
      <c r="H32" s="83"/>
      <c r="I32" s="84">
        <f t="shared" si="1"/>
        <v>11.758165392633773</v>
      </c>
      <c r="J32" s="90"/>
    </row>
    <row r="33" spans="1:10" ht="19.5">
      <c r="A33" s="91">
        <v>79</v>
      </c>
      <c r="B33" s="12">
        <v>29</v>
      </c>
      <c r="C33" s="18" t="s">
        <v>37</v>
      </c>
      <c r="D33" s="80" t="s">
        <v>388</v>
      </c>
      <c r="E33" s="13"/>
      <c r="F33" s="81">
        <v>0.017037037037037038</v>
      </c>
      <c r="G33" s="82">
        <f t="shared" si="0"/>
        <v>0.003624901497241923</v>
      </c>
      <c r="H33" s="83"/>
      <c r="I33" s="84">
        <f t="shared" si="1"/>
        <v>11.494565217391305</v>
      </c>
      <c r="J33" s="100"/>
    </row>
    <row r="34" spans="1:10" ht="19.5">
      <c r="A34" s="91">
        <v>81</v>
      </c>
      <c r="B34" s="12">
        <v>30</v>
      </c>
      <c r="C34" s="18" t="s">
        <v>358</v>
      </c>
      <c r="D34" s="80" t="s">
        <v>359</v>
      </c>
      <c r="E34" s="13"/>
      <c r="F34" s="81">
        <v>0.017118055555555556</v>
      </c>
      <c r="G34" s="82">
        <f t="shared" si="0"/>
        <v>0.0036421394799054374</v>
      </c>
      <c r="H34" s="83"/>
      <c r="I34" s="84">
        <f t="shared" si="1"/>
        <v>11.440162271805272</v>
      </c>
      <c r="J34" s="90"/>
    </row>
    <row r="35" spans="1:10" ht="19.5">
      <c r="A35" s="91">
        <v>82</v>
      </c>
      <c r="B35" s="12">
        <v>31</v>
      </c>
      <c r="C35" s="18" t="s">
        <v>35</v>
      </c>
      <c r="D35" s="80" t="s">
        <v>163</v>
      </c>
      <c r="E35" s="13"/>
      <c r="F35" s="81">
        <v>0.017141203703703704</v>
      </c>
      <c r="G35" s="82">
        <f t="shared" si="0"/>
        <v>0.0036470646178092987</v>
      </c>
      <c r="H35" s="83"/>
      <c r="I35" s="84">
        <f t="shared" si="1"/>
        <v>11.424713031735315</v>
      </c>
      <c r="J35" s="90"/>
    </row>
    <row r="36" spans="1:10" ht="19.5">
      <c r="A36" s="91">
        <v>83</v>
      </c>
      <c r="B36" s="12">
        <v>32</v>
      </c>
      <c r="C36" s="18" t="s">
        <v>73</v>
      </c>
      <c r="D36" s="80" t="s">
        <v>161</v>
      </c>
      <c r="E36" s="13"/>
      <c r="F36" s="81">
        <v>0.01716435185185185</v>
      </c>
      <c r="G36" s="82">
        <f t="shared" si="0"/>
        <v>0.0036519897557131596</v>
      </c>
      <c r="H36" s="83"/>
      <c r="I36" s="84">
        <f t="shared" si="1"/>
        <v>11.409305461901551</v>
      </c>
      <c r="J36" s="90"/>
    </row>
    <row r="37" spans="1:10" ht="19.5">
      <c r="A37" s="91">
        <v>93</v>
      </c>
      <c r="B37" s="12">
        <v>33</v>
      </c>
      <c r="C37" s="18" t="s">
        <v>29</v>
      </c>
      <c r="D37" s="80" t="s">
        <v>339</v>
      </c>
      <c r="E37" s="13"/>
      <c r="F37" s="81">
        <v>0.01758101851851852</v>
      </c>
      <c r="G37" s="82">
        <f t="shared" si="0"/>
        <v>0.0037406422379826637</v>
      </c>
      <c r="H37" s="83"/>
      <c r="I37" s="84">
        <f t="shared" si="1"/>
        <v>11.138907175773534</v>
      </c>
      <c r="J37" s="90"/>
    </row>
    <row r="38" spans="1:10" ht="19.5">
      <c r="A38" s="91">
        <v>94</v>
      </c>
      <c r="B38" s="12">
        <v>34</v>
      </c>
      <c r="C38" s="18" t="s">
        <v>371</v>
      </c>
      <c r="D38" s="80" t="s">
        <v>385</v>
      </c>
      <c r="E38" s="13"/>
      <c r="F38" s="81">
        <v>0.017592592592592594</v>
      </c>
      <c r="G38" s="82">
        <f t="shared" si="0"/>
        <v>0.0037431048069345944</v>
      </c>
      <c r="H38" s="83"/>
      <c r="I38" s="84">
        <f t="shared" si="1"/>
        <v>11.13157894736842</v>
      </c>
      <c r="J38" s="100"/>
    </row>
    <row r="39" spans="1:10" ht="19.5">
      <c r="A39" s="91">
        <v>103</v>
      </c>
      <c r="B39" s="12">
        <v>35</v>
      </c>
      <c r="C39" s="18" t="s">
        <v>74</v>
      </c>
      <c r="D39" s="80" t="s">
        <v>162</v>
      </c>
      <c r="E39" s="13"/>
      <c r="F39" s="81">
        <v>0.018599537037037036</v>
      </c>
      <c r="G39" s="82">
        <f t="shared" si="0"/>
        <v>0.003957348305752561</v>
      </c>
      <c r="H39" s="83"/>
      <c r="I39" s="84">
        <f t="shared" si="1"/>
        <v>10.528935905413816</v>
      </c>
      <c r="J39" s="100"/>
    </row>
    <row r="40" spans="1:10" ht="19.5">
      <c r="A40" s="91">
        <v>104</v>
      </c>
      <c r="B40" s="12">
        <v>36</v>
      </c>
      <c r="C40" s="18" t="s">
        <v>218</v>
      </c>
      <c r="D40" s="80" t="s">
        <v>219</v>
      </c>
      <c r="E40" s="13"/>
      <c r="F40" s="81">
        <v>0.018796296296296297</v>
      </c>
      <c r="G40" s="82">
        <f t="shared" si="0"/>
        <v>0.003999211977935382</v>
      </c>
      <c r="H40" s="83"/>
      <c r="I40" s="84">
        <f t="shared" si="1"/>
        <v>10.41871921182266</v>
      </c>
      <c r="J40" s="85"/>
    </row>
    <row r="41" spans="1:10" ht="19.5">
      <c r="A41" s="91">
        <v>115</v>
      </c>
      <c r="B41" s="12">
        <v>37</v>
      </c>
      <c r="C41" s="18" t="s">
        <v>360</v>
      </c>
      <c r="D41" s="80" t="s">
        <v>361</v>
      </c>
      <c r="E41" s="13"/>
      <c r="F41" s="81">
        <v>0.019212962962962963</v>
      </c>
      <c r="G41" s="82">
        <f t="shared" si="0"/>
        <v>0.0040878644602048856</v>
      </c>
      <c r="H41" s="83"/>
      <c r="I41" s="84">
        <f t="shared" si="1"/>
        <v>10.19277108433735</v>
      </c>
      <c r="J41" s="90"/>
    </row>
    <row r="42" spans="1:10" ht="19.5">
      <c r="A42" s="91">
        <v>116</v>
      </c>
      <c r="B42" s="12">
        <v>38</v>
      </c>
      <c r="C42" s="18" t="s">
        <v>182</v>
      </c>
      <c r="D42" s="80" t="s">
        <v>183</v>
      </c>
      <c r="E42" s="13"/>
      <c r="F42" s="81">
        <v>0.01923611111111111</v>
      </c>
      <c r="G42" s="82">
        <f t="shared" si="0"/>
        <v>0.004092789598108747</v>
      </c>
      <c r="H42" s="83"/>
      <c r="I42" s="84">
        <f t="shared" si="1"/>
        <v>10.180505415162456</v>
      </c>
      <c r="J42" s="90"/>
    </row>
    <row r="43" spans="1:10" ht="19.5">
      <c r="A43" s="91">
        <v>117</v>
      </c>
      <c r="B43" s="12">
        <v>39</v>
      </c>
      <c r="C43" s="18" t="s">
        <v>60</v>
      </c>
      <c r="D43" s="80" t="s">
        <v>184</v>
      </c>
      <c r="E43" s="13"/>
      <c r="F43" s="81">
        <v>0.019328703703703702</v>
      </c>
      <c r="G43" s="82">
        <f t="shared" si="0"/>
        <v>0.004112490149724192</v>
      </c>
      <c r="H43" s="83"/>
      <c r="I43" s="84">
        <f t="shared" si="1"/>
        <v>10.131736526946108</v>
      </c>
      <c r="J43" s="90"/>
    </row>
    <row r="44" spans="1:10" ht="19.5">
      <c r="A44" s="91">
        <v>119</v>
      </c>
      <c r="B44" s="12">
        <v>40</v>
      </c>
      <c r="C44" s="18" t="s">
        <v>382</v>
      </c>
      <c r="D44" s="80" t="s">
        <v>383</v>
      </c>
      <c r="E44" s="13"/>
      <c r="F44" s="81">
        <v>0.01958333333333333</v>
      </c>
      <c r="G44" s="82">
        <f t="shared" si="0"/>
        <v>0.004166666666666666</v>
      </c>
      <c r="H44" s="83"/>
      <c r="I44" s="84">
        <f t="shared" si="1"/>
        <v>10.000000000000002</v>
      </c>
      <c r="J44" s="90"/>
    </row>
    <row r="45" spans="1:10" ht="19.5">
      <c r="A45" s="91">
        <v>120</v>
      </c>
      <c r="B45" s="12">
        <v>41</v>
      </c>
      <c r="C45" s="18" t="s">
        <v>10</v>
      </c>
      <c r="D45" s="80" t="s">
        <v>384</v>
      </c>
      <c r="E45" s="13"/>
      <c r="F45" s="81">
        <v>0.019571759259259257</v>
      </c>
      <c r="G45" s="82">
        <f t="shared" si="0"/>
        <v>0.004164204097714735</v>
      </c>
      <c r="H45" s="83"/>
      <c r="I45" s="84">
        <f t="shared" si="1"/>
        <v>10.005913660555885</v>
      </c>
      <c r="J45" s="90"/>
    </row>
    <row r="46" spans="1:10" ht="19.5">
      <c r="A46" s="91">
        <v>121</v>
      </c>
      <c r="B46" s="12">
        <v>42</v>
      </c>
      <c r="C46" s="18" t="s">
        <v>72</v>
      </c>
      <c r="D46" s="80" t="s">
        <v>168</v>
      </c>
      <c r="E46" s="13"/>
      <c r="F46" s="81">
        <v>0.01960648148148148</v>
      </c>
      <c r="G46" s="82">
        <f t="shared" si="0"/>
        <v>0.004171591804570528</v>
      </c>
      <c r="H46" s="83"/>
      <c r="I46" s="84">
        <f t="shared" si="1"/>
        <v>9.988193624557262</v>
      </c>
      <c r="J46" s="90"/>
    </row>
    <row r="47" spans="1:10" ht="19.5">
      <c r="A47" s="91">
        <v>125</v>
      </c>
      <c r="B47" s="12">
        <v>43</v>
      </c>
      <c r="C47" s="18" t="s">
        <v>365</v>
      </c>
      <c r="D47" s="80" t="s">
        <v>366</v>
      </c>
      <c r="E47" s="13"/>
      <c r="F47" s="81">
        <v>0.019710648148148147</v>
      </c>
      <c r="G47" s="82">
        <f t="shared" si="0"/>
        <v>0.004193754925137904</v>
      </c>
      <c r="H47" s="83"/>
      <c r="I47" s="84">
        <f t="shared" si="1"/>
        <v>9.935408103347035</v>
      </c>
      <c r="J47" s="90"/>
    </row>
    <row r="48" spans="1:10" ht="19.5">
      <c r="A48" s="91">
        <v>136</v>
      </c>
      <c r="B48" s="12">
        <v>44</v>
      </c>
      <c r="C48" s="18" t="s">
        <v>209</v>
      </c>
      <c r="D48" s="80" t="s">
        <v>225</v>
      </c>
      <c r="E48" s="13"/>
      <c r="F48" s="81">
        <v>0.021261574074074075</v>
      </c>
      <c r="G48" s="82">
        <f t="shared" si="0"/>
        <v>0.004523739164696612</v>
      </c>
      <c r="H48" s="83"/>
      <c r="I48" s="84">
        <f t="shared" si="1"/>
        <v>9.210669569951007</v>
      </c>
      <c r="J48" s="90"/>
    </row>
    <row r="49" spans="1:10" ht="19.5">
      <c r="A49" s="148" t="s">
        <v>391</v>
      </c>
      <c r="B49" s="12">
        <v>45</v>
      </c>
      <c r="C49" s="18" t="s">
        <v>370</v>
      </c>
      <c r="D49" s="80" t="s">
        <v>142</v>
      </c>
      <c r="E49" s="13"/>
      <c r="F49" s="81"/>
      <c r="G49" s="82"/>
      <c r="H49" s="83"/>
      <c r="I49" s="84"/>
      <c r="J49" s="90"/>
    </row>
    <row r="50" spans="1:10" ht="17.25" customHeight="1">
      <c r="A50" s="101" t="s">
        <v>390</v>
      </c>
      <c r="B50" s="12">
        <v>46</v>
      </c>
      <c r="C50" s="18" t="s">
        <v>177</v>
      </c>
      <c r="D50" s="80" t="s">
        <v>129</v>
      </c>
      <c r="E50" s="13"/>
      <c r="F50" s="81"/>
      <c r="G50" s="87"/>
      <c r="H50" s="83"/>
      <c r="I50" s="84"/>
      <c r="J50" s="90"/>
    </row>
    <row r="51" spans="1:3" ht="12.75">
      <c r="A51" s="286" t="s">
        <v>389</v>
      </c>
      <c r="B51" s="286"/>
      <c r="C51" s="286"/>
    </row>
    <row r="52" spans="1:11" s="67" customFormat="1" ht="19.5">
      <c r="A52" s="51"/>
      <c r="B52" s="95"/>
      <c r="C52" s="96"/>
      <c r="D52" s="92"/>
      <c r="E52" s="93"/>
      <c r="F52" s="77" t="s">
        <v>0</v>
      </c>
      <c r="G52" s="150">
        <v>8.5</v>
      </c>
      <c r="H52" s="287" t="s">
        <v>1</v>
      </c>
      <c r="I52" s="287"/>
      <c r="J52" s="93"/>
      <c r="K52"/>
    </row>
    <row r="53" spans="1:11" ht="15">
      <c r="A53" s="68" t="s">
        <v>372</v>
      </c>
      <c r="B53" s="69" t="s">
        <v>3</v>
      </c>
      <c r="C53" s="70" t="s">
        <v>43</v>
      </c>
      <c r="D53" s="149" t="s">
        <v>5</v>
      </c>
      <c r="E53" s="72"/>
      <c r="F53" s="73" t="s">
        <v>80</v>
      </c>
      <c r="G53" s="73" t="s">
        <v>238</v>
      </c>
      <c r="H53" s="74"/>
      <c r="I53" s="75" t="s">
        <v>239</v>
      </c>
      <c r="J53" s="72"/>
      <c r="K53" s="76"/>
    </row>
    <row r="54" spans="1:10" ht="19.5">
      <c r="A54" s="91">
        <v>14</v>
      </c>
      <c r="B54" s="12">
        <v>47</v>
      </c>
      <c r="C54" s="18" t="s">
        <v>17</v>
      </c>
      <c r="D54" s="80" t="s">
        <v>141</v>
      </c>
      <c r="E54" s="13"/>
      <c r="F54" s="81">
        <v>0.024363425925925927</v>
      </c>
      <c r="G54" s="82">
        <f>F54/$G$52</f>
        <v>0.002866285403050109</v>
      </c>
      <c r="H54" s="83"/>
      <c r="I54" s="84">
        <f>($G$52/F54)/24</f>
        <v>14.536817102137766</v>
      </c>
      <c r="J54" s="85" t="s">
        <v>378</v>
      </c>
    </row>
    <row r="55" spans="1:10" ht="19.5">
      <c r="A55" s="91">
        <v>41</v>
      </c>
      <c r="B55" s="12">
        <v>48</v>
      </c>
      <c r="C55" s="18" t="s">
        <v>371</v>
      </c>
      <c r="D55" s="80" t="s">
        <v>197</v>
      </c>
      <c r="E55" s="13"/>
      <c r="F55" s="81">
        <v>0.028414351851851847</v>
      </c>
      <c r="G55" s="82">
        <f>F55/$G$52</f>
        <v>0.0033428649237472762</v>
      </c>
      <c r="H55" s="83"/>
      <c r="I55" s="84">
        <f>($G$52/F55)/24</f>
        <v>12.464358452138496</v>
      </c>
      <c r="J55" s="90"/>
    </row>
    <row r="56" spans="1:11" s="67" customFormat="1" ht="19.5">
      <c r="A56" s="286" t="s">
        <v>392</v>
      </c>
      <c r="B56" s="286"/>
      <c r="C56" s="286"/>
      <c r="D56" s="92"/>
      <c r="E56" s="93"/>
      <c r="F56" s="77" t="s">
        <v>0</v>
      </c>
      <c r="G56" s="150">
        <v>12.4</v>
      </c>
      <c r="H56" s="287" t="s">
        <v>1</v>
      </c>
      <c r="I56" s="287"/>
      <c r="J56" s="93"/>
      <c r="K56"/>
    </row>
    <row r="57" spans="1:11" ht="15">
      <c r="A57" s="68" t="s">
        <v>372</v>
      </c>
      <c r="B57" s="69" t="s">
        <v>3</v>
      </c>
      <c r="C57" s="70" t="s">
        <v>43</v>
      </c>
      <c r="D57" s="149" t="s">
        <v>5</v>
      </c>
      <c r="E57" s="72"/>
      <c r="F57" s="73" t="s">
        <v>80</v>
      </c>
      <c r="G57" s="73" t="s">
        <v>238</v>
      </c>
      <c r="H57" s="74"/>
      <c r="I57" s="75" t="s">
        <v>239</v>
      </c>
      <c r="J57" s="72"/>
      <c r="K57" s="76"/>
    </row>
    <row r="58" spans="1:10" ht="19.5">
      <c r="A58" s="91">
        <v>40</v>
      </c>
      <c r="B58" s="12">
        <v>49</v>
      </c>
      <c r="C58" s="18" t="s">
        <v>23</v>
      </c>
      <c r="D58" s="80" t="s">
        <v>178</v>
      </c>
      <c r="E58" s="13"/>
      <c r="F58" s="81">
        <v>0.040185185185185185</v>
      </c>
      <c r="G58" s="82">
        <f>F58/$G$56</f>
        <v>0.0032407407407407406</v>
      </c>
      <c r="H58" s="83"/>
      <c r="I58" s="84">
        <f>($G$56/F58)/24</f>
        <v>12.857142857142856</v>
      </c>
      <c r="J58" s="90"/>
    </row>
    <row r="59" spans="1:3" ht="12.75">
      <c r="A59" s="286" t="s">
        <v>393</v>
      </c>
      <c r="B59" s="286"/>
      <c r="C59" s="286"/>
    </row>
    <row r="63" spans="1:10" ht="19.5">
      <c r="A63" s="91"/>
      <c r="B63" s="102"/>
      <c r="C63" s="102"/>
      <c r="D63" s="92"/>
      <c r="E63" s="93"/>
      <c r="F63" s="94"/>
      <c r="G63" s="103"/>
      <c r="H63" s="104"/>
      <c r="I63" s="104"/>
      <c r="J63" s="93"/>
    </row>
    <row r="65" ht="32.25" customHeight="1"/>
  </sheetData>
  <mergeCells count="8">
    <mergeCell ref="H56:I56"/>
    <mergeCell ref="A56:C56"/>
    <mergeCell ref="A59:C59"/>
    <mergeCell ref="A1:J1"/>
    <mergeCell ref="H52:I52"/>
    <mergeCell ref="H3:I3"/>
    <mergeCell ref="A51:C51"/>
    <mergeCell ref="A2:J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="75" zoomScaleNormal="75" workbookViewId="0" topLeftCell="A1">
      <selection activeCell="A10" sqref="A10:C10"/>
    </sheetView>
  </sheetViews>
  <sheetFormatPr defaultColWidth="7.8515625" defaultRowHeight="13.5" customHeight="1"/>
  <cols>
    <col min="1" max="1" width="7.28125" style="140" bestFit="1" customWidth="1"/>
    <col min="2" max="2" width="4.57421875" style="14" customWidth="1"/>
    <col min="3" max="3" width="15.28125" style="14" bestFit="1" customWidth="1"/>
    <col min="4" max="4" width="29.8515625" style="15" bestFit="1" customWidth="1"/>
    <col min="5" max="5" width="2.8515625" style="0" customWidth="1"/>
    <col min="6" max="6" width="19.57421875" style="16" bestFit="1" customWidth="1"/>
    <col min="7" max="7" width="19.57421875" style="16" customWidth="1"/>
    <col min="8" max="8" width="13.7109375" style="16" bestFit="1" customWidth="1"/>
    <col min="10" max="10" width="13.28125" style="0" bestFit="1" customWidth="1"/>
    <col min="11" max="11" width="27.8515625" style="0" bestFit="1" customWidth="1"/>
    <col min="12" max="12" width="7.8515625" style="0" customWidth="1"/>
  </cols>
  <sheetData>
    <row r="1" spans="1:8" s="1" customFormat="1" ht="31.5" customHeight="1">
      <c r="A1" s="312" t="s">
        <v>350</v>
      </c>
      <c r="B1" s="313"/>
      <c r="C1" s="313"/>
      <c r="D1" s="313"/>
      <c r="E1" s="313"/>
      <c r="F1" s="313"/>
      <c r="G1" s="313"/>
      <c r="H1" s="274"/>
    </row>
    <row r="2" spans="1:8" s="1" customFormat="1" ht="27">
      <c r="A2" s="301">
        <v>40649</v>
      </c>
      <c r="B2" s="302"/>
      <c r="C2" s="302"/>
      <c r="D2" s="302"/>
      <c r="E2" s="302"/>
      <c r="F2" s="302"/>
      <c r="G2" s="302"/>
      <c r="H2" s="303"/>
    </row>
    <row r="3" spans="1:8" s="11" customFormat="1" ht="18.75" customHeight="1">
      <c r="A3" s="105" t="s">
        <v>2</v>
      </c>
      <c r="B3" s="106" t="s">
        <v>3</v>
      </c>
      <c r="C3" s="107" t="s">
        <v>4</v>
      </c>
      <c r="D3" s="108" t="s">
        <v>5</v>
      </c>
      <c r="E3" s="109"/>
      <c r="F3" s="110" t="s">
        <v>6</v>
      </c>
      <c r="G3" s="111" t="s">
        <v>8</v>
      </c>
      <c r="H3" s="143" t="s">
        <v>7</v>
      </c>
    </row>
    <row r="4" spans="1:8" s="11" customFormat="1" ht="18.75" customHeight="1">
      <c r="A4" s="105" t="s">
        <v>349</v>
      </c>
      <c r="B4" s="106"/>
      <c r="C4" s="107"/>
      <c r="D4" s="108"/>
      <c r="E4" s="109"/>
      <c r="F4" s="110"/>
      <c r="G4" s="111"/>
      <c r="H4" s="143"/>
    </row>
    <row r="5" spans="1:8" ht="18.75" customHeight="1">
      <c r="A5" s="294" t="s">
        <v>352</v>
      </c>
      <c r="B5" s="295"/>
      <c r="C5" s="295"/>
      <c r="D5" s="295"/>
      <c r="E5" s="123"/>
      <c r="F5" s="116" t="s">
        <v>0</v>
      </c>
      <c r="G5" s="114" t="s">
        <v>1</v>
      </c>
      <c r="H5" s="144">
        <v>7</v>
      </c>
    </row>
    <row r="6" spans="1:11" s="130" customFormat="1" ht="18.75" customHeight="1">
      <c r="A6" s="119">
        <v>88</v>
      </c>
      <c r="B6" s="120">
        <v>1</v>
      </c>
      <c r="C6" s="142" t="s">
        <v>9</v>
      </c>
      <c r="D6" s="122" t="s">
        <v>176</v>
      </c>
      <c r="E6" s="123"/>
      <c r="F6" s="124">
        <v>0.027037037037037037</v>
      </c>
      <c r="G6" s="125">
        <f>F6/$H$5</f>
        <v>0.0038624338624338624</v>
      </c>
      <c r="H6" s="145">
        <f>($H$5/F6)/24</f>
        <v>10.787671232876713</v>
      </c>
      <c r="J6" s="131"/>
      <c r="K6" s="131"/>
    </row>
    <row r="7" spans="1:11" s="130" customFormat="1" ht="18.75" customHeight="1">
      <c r="A7" s="119">
        <v>125</v>
      </c>
      <c r="B7" s="120">
        <v>2</v>
      </c>
      <c r="C7" s="142" t="s">
        <v>57</v>
      </c>
      <c r="D7" s="122" t="s">
        <v>243</v>
      </c>
      <c r="E7" s="123"/>
      <c r="F7" s="124">
        <v>0.028506944444444442</v>
      </c>
      <c r="G7" s="125">
        <f>F7/$H$5</f>
        <v>0.0040724206349206345</v>
      </c>
      <c r="H7" s="145">
        <f>($H$5/F7)/24</f>
        <v>10.23142509135201</v>
      </c>
      <c r="J7" s="131"/>
      <c r="K7" s="131"/>
    </row>
    <row r="8" spans="1:11" s="130" customFormat="1" ht="18.75" customHeight="1">
      <c r="A8" s="119">
        <v>198</v>
      </c>
      <c r="B8" s="120">
        <v>3</v>
      </c>
      <c r="C8" s="121" t="s">
        <v>29</v>
      </c>
      <c r="D8" s="122" t="s">
        <v>339</v>
      </c>
      <c r="E8" s="123"/>
      <c r="F8" s="124">
        <v>0.03302083333333333</v>
      </c>
      <c r="G8" s="125">
        <f>F8/$H$5</f>
        <v>0.004717261904761905</v>
      </c>
      <c r="H8" s="145">
        <f>($H$5/F8)/24</f>
        <v>8.832807570977918</v>
      </c>
      <c r="J8" s="131"/>
      <c r="K8" s="131"/>
    </row>
    <row r="9" spans="1:11" s="130" customFormat="1" ht="18.75" customHeight="1">
      <c r="A9" s="119">
        <v>199</v>
      </c>
      <c r="B9" s="120">
        <v>4</v>
      </c>
      <c r="C9" s="121" t="s">
        <v>60</v>
      </c>
      <c r="D9" s="122" t="s">
        <v>184</v>
      </c>
      <c r="E9" s="123"/>
      <c r="F9" s="124">
        <v>0.03304398148148149</v>
      </c>
      <c r="G9" s="125">
        <f>F9/$H$5</f>
        <v>0.004720568783068784</v>
      </c>
      <c r="H9" s="145">
        <f>($H$5/F9)/24</f>
        <v>8.826619964973728</v>
      </c>
      <c r="J9" s="131"/>
      <c r="K9" s="131"/>
    </row>
    <row r="10" spans="1:11" s="130" customFormat="1" ht="18.75" customHeight="1">
      <c r="A10" s="275" t="s">
        <v>354</v>
      </c>
      <c r="B10" s="275"/>
      <c r="C10" s="275"/>
      <c r="D10" s="125"/>
      <c r="E10" s="123"/>
      <c r="F10" s="124"/>
      <c r="G10" s="125"/>
      <c r="H10" s="145"/>
      <c r="J10" s="131"/>
      <c r="K10" s="131"/>
    </row>
    <row r="11" spans="1:11" s="130" customFormat="1" ht="18.75" customHeight="1">
      <c r="A11" s="294" t="s">
        <v>351</v>
      </c>
      <c r="B11" s="295"/>
      <c r="C11" s="295"/>
      <c r="D11" s="295"/>
      <c r="E11" s="123"/>
      <c r="F11" s="116" t="s">
        <v>0</v>
      </c>
      <c r="G11" s="117" t="s">
        <v>1</v>
      </c>
      <c r="H11" s="144">
        <v>14</v>
      </c>
      <c r="J11" s="131"/>
      <c r="K11" s="131"/>
    </row>
    <row r="12" spans="1:11" s="130" customFormat="1" ht="18.75" customHeight="1">
      <c r="A12" s="119">
        <v>282</v>
      </c>
      <c r="B12" s="120">
        <v>5</v>
      </c>
      <c r="C12" s="121" t="s">
        <v>9</v>
      </c>
      <c r="D12" s="122" t="s">
        <v>148</v>
      </c>
      <c r="E12" s="123"/>
      <c r="F12" s="124">
        <v>0.05679398148148148</v>
      </c>
      <c r="G12" s="125">
        <f>F12/$H$11</f>
        <v>0.0040567129629629625</v>
      </c>
      <c r="H12" s="145">
        <f>($H$11/F12)/24</f>
        <v>10.271041369472183</v>
      </c>
      <c r="J12" s="131"/>
      <c r="K12" s="131"/>
    </row>
    <row r="13" spans="1:11" s="130" customFormat="1" ht="18.75" customHeight="1">
      <c r="A13" s="119">
        <v>281</v>
      </c>
      <c r="B13" s="120">
        <v>6</v>
      </c>
      <c r="C13" s="121" t="s">
        <v>66</v>
      </c>
      <c r="D13" s="122" t="s">
        <v>132</v>
      </c>
      <c r="E13" s="123"/>
      <c r="F13" s="124">
        <v>0.0567824074074074</v>
      </c>
      <c r="G13" s="125">
        <f>F13/$H$11</f>
        <v>0.0040558862433862424</v>
      </c>
      <c r="H13" s="145">
        <f>($H$11/F13)/24</f>
        <v>10.273134936812069</v>
      </c>
      <c r="J13" s="131"/>
      <c r="K13" s="131"/>
    </row>
    <row r="14" spans="1:11" s="130" customFormat="1" ht="18.75" customHeight="1">
      <c r="A14" s="275" t="s">
        <v>353</v>
      </c>
      <c r="B14" s="275"/>
      <c r="C14" s="275"/>
      <c r="D14" s="122"/>
      <c r="E14" s="123"/>
      <c r="F14" s="124"/>
      <c r="G14" s="125"/>
      <c r="H14" s="145"/>
      <c r="J14" s="131"/>
      <c r="K14" s="131"/>
    </row>
    <row r="15" spans="1:11" s="130" customFormat="1" ht="18.75" customHeight="1">
      <c r="A15" s="119"/>
      <c r="B15" s="120"/>
      <c r="C15" s="121"/>
      <c r="D15" s="122"/>
      <c r="E15" s="123"/>
      <c r="F15" s="124"/>
      <c r="G15" s="125"/>
      <c r="H15" s="145"/>
      <c r="J15" s="131"/>
      <c r="K15" s="131"/>
    </row>
    <row r="16" spans="1:11" s="130" customFormat="1" ht="18.75" customHeight="1">
      <c r="A16" s="275" t="s">
        <v>355</v>
      </c>
      <c r="B16" s="275"/>
      <c r="C16" s="275"/>
      <c r="D16" s="122"/>
      <c r="E16" s="123"/>
      <c r="F16" s="124"/>
      <c r="G16" s="125"/>
      <c r="H16" s="145"/>
      <c r="J16" s="131"/>
      <c r="K16" s="131"/>
    </row>
    <row r="17" spans="1:11" s="130" customFormat="1" ht="18.75" customHeight="1">
      <c r="A17" s="147"/>
      <c r="B17" s="147"/>
      <c r="C17" s="147"/>
      <c r="D17" s="122"/>
      <c r="E17" s="123"/>
      <c r="F17" s="124"/>
      <c r="G17" s="125"/>
      <c r="H17" s="145"/>
      <c r="J17" s="131"/>
      <c r="K17" s="131"/>
    </row>
    <row r="18" spans="1:11" s="130" customFormat="1" ht="18.75" customHeight="1">
      <c r="A18" s="276" t="s">
        <v>356</v>
      </c>
      <c r="B18" s="277"/>
      <c r="C18" s="278"/>
      <c r="D18" s="122"/>
      <c r="E18" s="123"/>
      <c r="F18" s="124"/>
      <c r="G18" s="125"/>
      <c r="H18" s="145"/>
      <c r="J18" s="131"/>
      <c r="K18" s="131"/>
    </row>
    <row r="19" spans="1:11" s="130" customFormat="1" ht="18.75" customHeight="1">
      <c r="A19" s="147"/>
      <c r="B19" s="147"/>
      <c r="C19" s="147"/>
      <c r="D19" s="122"/>
      <c r="E19" s="123"/>
      <c r="F19" s="124"/>
      <c r="G19" s="125"/>
      <c r="H19" s="145"/>
      <c r="J19" s="131"/>
      <c r="K19" s="131"/>
    </row>
    <row r="20" spans="1:11" s="130" customFormat="1" ht="18.75" customHeight="1">
      <c r="A20" s="147"/>
      <c r="B20" s="147"/>
      <c r="C20" s="279" t="s">
        <v>357</v>
      </c>
      <c r="D20" s="277"/>
      <c r="E20" s="277"/>
      <c r="F20" s="277"/>
      <c r="G20" s="278"/>
      <c r="H20" s="145"/>
      <c r="J20" s="131"/>
      <c r="K20" s="131"/>
    </row>
    <row r="21" spans="1:11" s="130" customFormat="1" ht="18.75" customHeight="1">
      <c r="A21" s="147"/>
      <c r="B21" s="147"/>
      <c r="C21" s="147"/>
      <c r="D21" s="122"/>
      <c r="E21" s="123"/>
      <c r="F21" s="124"/>
      <c r="G21" s="125"/>
      <c r="H21" s="145"/>
      <c r="J21" s="131"/>
      <c r="K21" s="131"/>
    </row>
    <row r="22" spans="1:8" ht="13.5" customHeight="1" thickBot="1">
      <c r="A22" s="136"/>
      <c r="B22" s="136"/>
      <c r="C22" s="136"/>
      <c r="D22" s="136"/>
      <c r="E22" s="137"/>
      <c r="F22" s="138"/>
      <c r="G22" s="138"/>
      <c r="H22" s="146"/>
    </row>
    <row r="23" spans="6:7" ht="13.5" customHeight="1">
      <c r="F23" s="24"/>
      <c r="G23" s="24"/>
    </row>
    <row r="24" spans="6:7" ht="13.5" customHeight="1">
      <c r="F24" s="24"/>
      <c r="G24" s="24"/>
    </row>
    <row r="25" spans="6:7" ht="13.5" customHeight="1">
      <c r="F25" s="24"/>
      <c r="G25" s="24"/>
    </row>
    <row r="26" spans="6:7" ht="13.5" customHeight="1">
      <c r="F26" s="24"/>
      <c r="G26" s="24"/>
    </row>
    <row r="27" spans="6:7" ht="13.5" customHeight="1">
      <c r="F27" s="24"/>
      <c r="G27" s="24"/>
    </row>
    <row r="28" spans="6:7" ht="13.5" customHeight="1">
      <c r="F28" s="24"/>
      <c r="G28" s="24"/>
    </row>
    <row r="29" spans="6:7" ht="13.5" customHeight="1">
      <c r="F29" s="24"/>
      <c r="G29" s="24"/>
    </row>
    <row r="30" spans="6:7" ht="13.5" customHeight="1">
      <c r="F30" s="24"/>
      <c r="G30" s="24"/>
    </row>
    <row r="31" spans="6:7" ht="13.5" customHeight="1">
      <c r="F31" s="24"/>
      <c r="G31" s="24"/>
    </row>
    <row r="32" spans="6:7" ht="13.5" customHeight="1">
      <c r="F32" s="24"/>
      <c r="G32" s="24"/>
    </row>
    <row r="33" spans="6:7" ht="13.5" customHeight="1">
      <c r="F33" s="24"/>
      <c r="G33" s="24"/>
    </row>
    <row r="34" spans="6:7" ht="13.5" customHeight="1">
      <c r="F34" s="24"/>
      <c r="G34" s="24"/>
    </row>
    <row r="35" spans="6:7" ht="13.5" customHeight="1">
      <c r="F35" s="24"/>
      <c r="G35" s="24"/>
    </row>
    <row r="36" spans="6:7" ht="13.5" customHeight="1">
      <c r="F36" s="24"/>
      <c r="G36" s="24"/>
    </row>
    <row r="37" spans="6:7" ht="13.5" customHeight="1">
      <c r="F37" s="24"/>
      <c r="G37" s="24"/>
    </row>
    <row r="38" spans="6:7" ht="13.5" customHeight="1">
      <c r="F38" s="24"/>
      <c r="G38" s="24"/>
    </row>
    <row r="39" spans="6:7" ht="13.5" customHeight="1">
      <c r="F39" s="24"/>
      <c r="G39" s="24"/>
    </row>
    <row r="40" spans="6:7" ht="13.5" customHeight="1">
      <c r="F40" s="24"/>
      <c r="G40" s="24"/>
    </row>
    <row r="41" spans="6:7" ht="13.5" customHeight="1">
      <c r="F41" s="24"/>
      <c r="G41" s="24"/>
    </row>
    <row r="42" spans="6:7" ht="13.5" customHeight="1">
      <c r="F42" s="24"/>
      <c r="G42" s="24"/>
    </row>
    <row r="43" spans="6:7" ht="13.5" customHeight="1">
      <c r="F43" s="24"/>
      <c r="G43" s="24"/>
    </row>
    <row r="44" spans="6:7" ht="13.5" customHeight="1">
      <c r="F44" s="24"/>
      <c r="G44" s="24"/>
    </row>
    <row r="45" spans="6:7" ht="13.5" customHeight="1">
      <c r="F45" s="24"/>
      <c r="G45" s="24"/>
    </row>
    <row r="46" spans="6:7" ht="13.5" customHeight="1">
      <c r="F46" s="24"/>
      <c r="G46" s="24"/>
    </row>
    <row r="47" spans="6:7" ht="13.5" customHeight="1">
      <c r="F47" s="24"/>
      <c r="G47" s="24"/>
    </row>
    <row r="48" spans="6:7" ht="13.5" customHeight="1">
      <c r="F48" s="24"/>
      <c r="G48" s="24"/>
    </row>
    <row r="49" spans="6:7" ht="13.5" customHeight="1">
      <c r="F49" s="24"/>
      <c r="G49" s="24"/>
    </row>
    <row r="50" spans="6:7" ht="13.5" customHeight="1">
      <c r="F50" s="24"/>
      <c r="G50" s="24"/>
    </row>
    <row r="51" spans="6:7" ht="13.5" customHeight="1">
      <c r="F51" s="24"/>
      <c r="G51" s="24"/>
    </row>
    <row r="52" spans="6:7" ht="13.5" customHeight="1">
      <c r="F52" s="24"/>
      <c r="G52" s="24"/>
    </row>
    <row r="53" spans="6:7" ht="13.5" customHeight="1">
      <c r="F53" s="24"/>
      <c r="G53" s="24"/>
    </row>
    <row r="54" spans="6:7" ht="13.5" customHeight="1">
      <c r="F54" s="24"/>
      <c r="G54" s="24"/>
    </row>
    <row r="55" spans="6:7" ht="13.5" customHeight="1">
      <c r="F55" s="24"/>
      <c r="G55" s="24"/>
    </row>
    <row r="56" spans="6:7" ht="13.5" customHeight="1">
      <c r="F56" s="24"/>
      <c r="G56" s="24"/>
    </row>
    <row r="57" spans="6:7" ht="13.5" customHeight="1">
      <c r="F57" s="24"/>
      <c r="G57" s="24"/>
    </row>
    <row r="58" spans="6:7" ht="13.5" customHeight="1">
      <c r="F58" s="24"/>
      <c r="G58" s="24"/>
    </row>
    <row r="59" spans="6:7" ht="13.5" customHeight="1">
      <c r="F59" s="24"/>
      <c r="G59" s="24"/>
    </row>
    <row r="60" spans="6:7" ht="13.5" customHeight="1">
      <c r="F60" s="24"/>
      <c r="G60" s="24"/>
    </row>
    <row r="61" spans="6:7" ht="13.5" customHeight="1">
      <c r="F61" s="24"/>
      <c r="G61" s="24"/>
    </row>
    <row r="62" spans="6:7" ht="13.5" customHeight="1">
      <c r="F62" s="24"/>
      <c r="G62" s="24"/>
    </row>
    <row r="63" spans="6:7" ht="13.5" customHeight="1">
      <c r="F63" s="24"/>
      <c r="G63" s="24"/>
    </row>
    <row r="64" spans="6:7" ht="13.5" customHeight="1">
      <c r="F64" s="24"/>
      <c r="G64" s="24"/>
    </row>
    <row r="65" spans="6:7" ht="13.5" customHeight="1">
      <c r="F65" s="24"/>
      <c r="G65" s="24"/>
    </row>
    <row r="66" spans="6:7" ht="13.5" customHeight="1">
      <c r="F66" s="24"/>
      <c r="G66" s="24"/>
    </row>
    <row r="67" spans="6:7" ht="13.5" customHeight="1">
      <c r="F67" s="24"/>
      <c r="G67" s="24"/>
    </row>
    <row r="68" spans="6:7" ht="13.5" customHeight="1">
      <c r="F68" s="24"/>
      <c r="G68" s="24"/>
    </row>
    <row r="69" spans="6:7" ht="13.5" customHeight="1">
      <c r="F69" s="24"/>
      <c r="G69" s="24"/>
    </row>
    <row r="70" spans="6:7" ht="13.5" customHeight="1">
      <c r="F70" s="24"/>
      <c r="G70" s="24"/>
    </row>
    <row r="71" spans="6:7" ht="13.5" customHeight="1">
      <c r="F71" s="24"/>
      <c r="G71" s="24"/>
    </row>
    <row r="72" spans="6:7" ht="13.5" customHeight="1">
      <c r="F72" s="24"/>
      <c r="G72" s="24"/>
    </row>
    <row r="73" spans="6:7" ht="13.5" customHeight="1">
      <c r="F73" s="24"/>
      <c r="G73" s="24"/>
    </row>
    <row r="74" spans="6:7" ht="13.5" customHeight="1">
      <c r="F74" s="24"/>
      <c r="G74" s="24"/>
    </row>
    <row r="75" spans="6:7" ht="13.5" customHeight="1">
      <c r="F75" s="24"/>
      <c r="G75" s="24"/>
    </row>
    <row r="76" spans="6:7" ht="13.5" customHeight="1">
      <c r="F76" s="24"/>
      <c r="G76" s="24"/>
    </row>
    <row r="77" spans="6:7" ht="13.5" customHeight="1">
      <c r="F77" s="24"/>
      <c r="G77" s="24"/>
    </row>
    <row r="78" spans="6:7" ht="13.5" customHeight="1">
      <c r="F78" s="24"/>
      <c r="G78" s="24"/>
    </row>
    <row r="79" spans="6:7" ht="13.5" customHeight="1">
      <c r="F79" s="24"/>
      <c r="G79" s="24"/>
    </row>
    <row r="80" spans="6:7" ht="13.5" customHeight="1">
      <c r="F80" s="24"/>
      <c r="G80" s="24"/>
    </row>
    <row r="81" spans="6:7" ht="13.5" customHeight="1">
      <c r="F81" s="24"/>
      <c r="G81" s="24"/>
    </row>
    <row r="82" spans="6:7" ht="13.5" customHeight="1">
      <c r="F82" s="24"/>
      <c r="G82" s="24"/>
    </row>
    <row r="83" spans="6:7" ht="13.5" customHeight="1">
      <c r="F83" s="24"/>
      <c r="G83" s="24"/>
    </row>
    <row r="84" spans="6:7" ht="13.5" customHeight="1">
      <c r="F84" s="24"/>
      <c r="G84" s="24"/>
    </row>
    <row r="85" spans="6:7" ht="13.5" customHeight="1">
      <c r="F85" s="24"/>
      <c r="G85" s="24"/>
    </row>
  </sheetData>
  <mergeCells count="9">
    <mergeCell ref="A18:C18"/>
    <mergeCell ref="C20:G20"/>
    <mergeCell ref="A11:D11"/>
    <mergeCell ref="A16:C16"/>
    <mergeCell ref="A14:C14"/>
    <mergeCell ref="A1:H1"/>
    <mergeCell ref="A2:H2"/>
    <mergeCell ref="A5:D5"/>
    <mergeCell ref="A10:C10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7"/>
  <sheetViews>
    <sheetView workbookViewId="0" topLeftCell="A274">
      <selection activeCell="A297" sqref="A2:IV297"/>
    </sheetView>
  </sheetViews>
  <sheetFormatPr defaultColWidth="9.140625" defaultRowHeight="12.75"/>
  <cols>
    <col min="1" max="1" width="9.140625" style="42" customWidth="1"/>
    <col min="2" max="3" width="5.140625" style="42" bestFit="1" customWidth="1"/>
    <col min="4" max="4" width="27.28125" style="42" bestFit="1" customWidth="1"/>
    <col min="5" max="5" width="4.28125" style="42" bestFit="1" customWidth="1"/>
    <col min="6" max="6" width="9.140625" style="42" customWidth="1"/>
    <col min="7" max="7" width="22.7109375" style="42" bestFit="1" customWidth="1"/>
    <col min="8" max="8" width="7.140625" style="42" bestFit="1" customWidth="1"/>
    <col min="9" max="16384" width="9.140625" style="42" customWidth="1"/>
  </cols>
  <sheetData>
    <row r="1" spans="1:7" ht="13.5" thickBot="1">
      <c r="A1" s="42" t="s">
        <v>372</v>
      </c>
      <c r="B1" s="42" t="s">
        <v>1595</v>
      </c>
      <c r="C1" s="42" t="s">
        <v>1034</v>
      </c>
      <c r="D1" s="42" t="s">
        <v>44</v>
      </c>
      <c r="E1" s="337" t="s">
        <v>1363</v>
      </c>
      <c r="F1" s="338"/>
      <c r="G1" s="339"/>
    </row>
    <row r="2" spans="1:10" ht="15" customHeight="1">
      <c r="A2" s="321">
        <v>1</v>
      </c>
      <c r="B2" s="333">
        <v>1</v>
      </c>
      <c r="C2" s="322">
        <v>197</v>
      </c>
      <c r="D2" s="323" t="s">
        <v>1091</v>
      </c>
      <c r="E2" s="335" t="s">
        <v>465</v>
      </c>
      <c r="F2" s="336">
        <v>1977</v>
      </c>
      <c r="G2" s="335" t="s">
        <v>524</v>
      </c>
      <c r="H2" s="326">
        <v>0.022835648148148147</v>
      </c>
      <c r="I2" s="327">
        <v>18.24632539280284</v>
      </c>
      <c r="J2" s="328">
        <v>0.0022835648148148147</v>
      </c>
    </row>
    <row r="3" spans="1:10" ht="15" customHeight="1">
      <c r="A3" s="321">
        <v>2</v>
      </c>
      <c r="B3" s="333">
        <v>2</v>
      </c>
      <c r="C3" s="322">
        <v>145</v>
      </c>
      <c r="D3" s="323" t="s">
        <v>1092</v>
      </c>
      <c r="E3" s="324" t="s">
        <v>465</v>
      </c>
      <c r="F3" s="325">
        <v>1988</v>
      </c>
      <c r="G3" s="324" t="s">
        <v>1093</v>
      </c>
      <c r="H3" s="326">
        <v>0.02292824074074074</v>
      </c>
      <c r="I3" s="327">
        <v>18.17264008076729</v>
      </c>
      <c r="J3" s="328">
        <v>0.002292824074074074</v>
      </c>
    </row>
    <row r="4" spans="1:10" ht="15" customHeight="1">
      <c r="A4" s="321">
        <v>3</v>
      </c>
      <c r="B4" s="333">
        <v>3</v>
      </c>
      <c r="C4" s="322">
        <v>235</v>
      </c>
      <c r="D4" s="323" t="s">
        <v>1094</v>
      </c>
      <c r="E4" s="324" t="s">
        <v>465</v>
      </c>
      <c r="F4" s="325">
        <v>1967</v>
      </c>
      <c r="G4" s="324" t="s">
        <v>1095</v>
      </c>
      <c r="H4" s="326">
        <v>0.023032407407407404</v>
      </c>
      <c r="I4" s="327">
        <v>18.090452261306535</v>
      </c>
      <c r="J4" s="328">
        <v>0.0023032407407407402</v>
      </c>
    </row>
    <row r="5" spans="1:10" ht="15" customHeight="1">
      <c r="A5" s="321">
        <v>4</v>
      </c>
      <c r="B5" s="333">
        <v>4</v>
      </c>
      <c r="C5" s="322">
        <v>259</v>
      </c>
      <c r="D5" s="323" t="s">
        <v>1096</v>
      </c>
      <c r="E5" s="324" t="s">
        <v>465</v>
      </c>
      <c r="F5" s="325">
        <v>1966</v>
      </c>
      <c r="G5" s="324" t="s">
        <v>1097</v>
      </c>
      <c r="H5" s="326">
        <v>0.02309027777777778</v>
      </c>
      <c r="I5" s="327">
        <v>18.045112781954888</v>
      </c>
      <c r="J5" s="328">
        <v>0.002309027777777778</v>
      </c>
    </row>
    <row r="6" spans="1:10" ht="15" customHeight="1">
      <c r="A6" s="321">
        <v>5</v>
      </c>
      <c r="B6" s="333">
        <v>5</v>
      </c>
      <c r="C6" s="322">
        <v>142</v>
      </c>
      <c r="D6" s="323" t="s">
        <v>1098</v>
      </c>
      <c r="E6" s="324" t="s">
        <v>465</v>
      </c>
      <c r="F6" s="325">
        <v>1988</v>
      </c>
      <c r="G6" s="324" t="s">
        <v>508</v>
      </c>
      <c r="H6" s="326">
        <v>0.023622685185185188</v>
      </c>
      <c r="I6" s="327">
        <v>17.63841254287114</v>
      </c>
      <c r="J6" s="328">
        <v>0.0023622685185185188</v>
      </c>
    </row>
    <row r="7" spans="1:10" ht="15" customHeight="1">
      <c r="A7" s="321">
        <v>6</v>
      </c>
      <c r="B7" s="333">
        <v>6</v>
      </c>
      <c r="C7" s="322">
        <v>258</v>
      </c>
      <c r="D7" s="323" t="s">
        <v>1099</v>
      </c>
      <c r="E7" s="324" t="s">
        <v>465</v>
      </c>
      <c r="F7" s="325">
        <v>1970</v>
      </c>
      <c r="G7" s="324" t="s">
        <v>474</v>
      </c>
      <c r="H7" s="326">
        <v>0.023842592592592596</v>
      </c>
      <c r="I7" s="327">
        <v>17.475728155339805</v>
      </c>
      <c r="J7" s="328">
        <v>0.0023842592592592596</v>
      </c>
    </row>
    <row r="8" spans="1:10" ht="15" customHeight="1">
      <c r="A8" s="321">
        <v>7</v>
      </c>
      <c r="B8" s="333">
        <v>7</v>
      </c>
      <c r="C8" s="322">
        <v>798</v>
      </c>
      <c r="D8" s="323" t="s">
        <v>1100</v>
      </c>
      <c r="E8" s="324" t="s">
        <v>465</v>
      </c>
      <c r="F8" s="325">
        <v>1984</v>
      </c>
      <c r="G8" s="324" t="s">
        <v>508</v>
      </c>
      <c r="H8" s="326">
        <v>0.024016203703703706</v>
      </c>
      <c r="I8" s="327">
        <v>17.349397590361445</v>
      </c>
      <c r="J8" s="328">
        <v>0.002401620370370371</v>
      </c>
    </row>
    <row r="9" spans="1:10" ht="15" customHeight="1">
      <c r="A9" s="321">
        <v>8</v>
      </c>
      <c r="B9" s="333">
        <v>8</v>
      </c>
      <c r="C9" s="322">
        <v>788</v>
      </c>
      <c r="D9" s="323" t="s">
        <v>1101</v>
      </c>
      <c r="E9" s="324" t="s">
        <v>465</v>
      </c>
      <c r="F9" s="325">
        <v>1971</v>
      </c>
      <c r="G9" s="324" t="s">
        <v>1036</v>
      </c>
      <c r="H9" s="326">
        <v>0.024375000000000004</v>
      </c>
      <c r="I9" s="327">
        <v>17.09401709401709</v>
      </c>
      <c r="J9" s="328">
        <v>0.0024375000000000004</v>
      </c>
    </row>
    <row r="10" spans="1:10" ht="15" customHeight="1">
      <c r="A10" s="321">
        <v>9</v>
      </c>
      <c r="B10" s="333">
        <v>9</v>
      </c>
      <c r="C10" s="322">
        <v>247</v>
      </c>
      <c r="D10" s="323" t="s">
        <v>1102</v>
      </c>
      <c r="E10" s="324" t="s">
        <v>465</v>
      </c>
      <c r="F10" s="325">
        <v>1972</v>
      </c>
      <c r="G10" s="324" t="s">
        <v>521</v>
      </c>
      <c r="H10" s="326">
        <v>0.024745370370370372</v>
      </c>
      <c r="I10" s="327">
        <v>16.838166510757716</v>
      </c>
      <c r="J10" s="328">
        <v>0.0024745370370370372</v>
      </c>
    </row>
    <row r="11" spans="1:10" ht="15" customHeight="1">
      <c r="A11" s="321">
        <v>10</v>
      </c>
      <c r="B11" s="333">
        <v>10</v>
      </c>
      <c r="C11" s="322">
        <v>273</v>
      </c>
      <c r="D11" s="323" t="s">
        <v>1103</v>
      </c>
      <c r="E11" s="324" t="s">
        <v>465</v>
      </c>
      <c r="F11" s="325">
        <v>1988</v>
      </c>
      <c r="G11" s="324" t="s">
        <v>515</v>
      </c>
      <c r="H11" s="326">
        <v>0.024907407407407406</v>
      </c>
      <c r="I11" s="327">
        <v>16.728624535315987</v>
      </c>
      <c r="J11" s="328">
        <v>0.0024907407407407404</v>
      </c>
    </row>
    <row r="12" spans="1:10" ht="15" customHeight="1">
      <c r="A12" s="321">
        <v>11</v>
      </c>
      <c r="B12" s="329">
        <v>11</v>
      </c>
      <c r="C12" s="322">
        <v>146</v>
      </c>
      <c r="D12" s="323" t="s">
        <v>1104</v>
      </c>
      <c r="E12" s="324" t="s">
        <v>465</v>
      </c>
      <c r="F12" s="325">
        <v>1968</v>
      </c>
      <c r="G12" s="324" t="s">
        <v>1093</v>
      </c>
      <c r="H12" s="326">
        <v>0.02494212962962963</v>
      </c>
      <c r="I12" s="327">
        <v>16.705336426914155</v>
      </c>
      <c r="J12" s="328">
        <v>0.002494212962962963</v>
      </c>
    </row>
    <row r="13" spans="1:10" ht="15" customHeight="1">
      <c r="A13" s="321">
        <v>12</v>
      </c>
      <c r="B13" s="329">
        <v>12</v>
      </c>
      <c r="C13" s="322">
        <v>129</v>
      </c>
      <c r="D13" s="323" t="s">
        <v>1105</v>
      </c>
      <c r="E13" s="324" t="s">
        <v>465</v>
      </c>
      <c r="F13" s="325">
        <v>1974</v>
      </c>
      <c r="G13" s="324" t="s">
        <v>1106</v>
      </c>
      <c r="H13" s="326">
        <v>0.025266203703703704</v>
      </c>
      <c r="I13" s="327">
        <v>16.491067338524967</v>
      </c>
      <c r="J13" s="328">
        <v>0.0025266203703703705</v>
      </c>
    </row>
    <row r="14" spans="1:10" ht="15" customHeight="1">
      <c r="A14" s="321">
        <v>13</v>
      </c>
      <c r="B14" s="329">
        <v>13</v>
      </c>
      <c r="C14" s="322">
        <v>151</v>
      </c>
      <c r="D14" s="323" t="s">
        <v>472</v>
      </c>
      <c r="E14" s="324" t="s">
        <v>465</v>
      </c>
      <c r="F14" s="325">
        <v>1990</v>
      </c>
      <c r="G14" s="324" t="s">
        <v>468</v>
      </c>
      <c r="H14" s="326">
        <v>0.025381944444444443</v>
      </c>
      <c r="I14" s="327">
        <v>16.415868673050618</v>
      </c>
      <c r="J14" s="328">
        <v>0.0025381944444444445</v>
      </c>
    </row>
    <row r="15" spans="1:10" ht="15" customHeight="1">
      <c r="A15" s="321">
        <v>14</v>
      </c>
      <c r="B15" s="329">
        <v>14</v>
      </c>
      <c r="C15" s="322">
        <v>190</v>
      </c>
      <c r="D15" s="323" t="s">
        <v>1107</v>
      </c>
      <c r="E15" s="324" t="s">
        <v>465</v>
      </c>
      <c r="F15" s="325">
        <v>1970</v>
      </c>
      <c r="G15" s="324" t="s">
        <v>612</v>
      </c>
      <c r="H15" s="326">
        <v>0.025543981481481483</v>
      </c>
      <c r="I15" s="327">
        <v>16.311735387403715</v>
      </c>
      <c r="J15" s="328">
        <v>0.0025543981481481485</v>
      </c>
    </row>
    <row r="16" spans="1:10" ht="15" customHeight="1">
      <c r="A16" s="321">
        <v>15</v>
      </c>
      <c r="B16" s="329">
        <v>15</v>
      </c>
      <c r="C16" s="322">
        <v>260</v>
      </c>
      <c r="D16" s="323" t="s">
        <v>1108</v>
      </c>
      <c r="E16" s="324" t="s">
        <v>465</v>
      </c>
      <c r="F16" s="325">
        <v>1987</v>
      </c>
      <c r="G16" s="324" t="s">
        <v>479</v>
      </c>
      <c r="H16" s="326">
        <v>0.025659722222222223</v>
      </c>
      <c r="I16" s="327">
        <v>16.238159675236805</v>
      </c>
      <c r="J16" s="328">
        <v>0.002565972222222222</v>
      </c>
    </row>
    <row r="17" spans="1:10" ht="15" customHeight="1">
      <c r="A17" s="321">
        <v>16</v>
      </c>
      <c r="B17" s="329">
        <v>16</v>
      </c>
      <c r="C17" s="322">
        <v>194</v>
      </c>
      <c r="D17" s="323" t="s">
        <v>1109</v>
      </c>
      <c r="E17" s="324" t="s">
        <v>465</v>
      </c>
      <c r="F17" s="325">
        <v>1978</v>
      </c>
      <c r="G17" s="324" t="s">
        <v>1110</v>
      </c>
      <c r="H17" s="326">
        <v>0.025729166666666664</v>
      </c>
      <c r="I17" s="327">
        <v>16.19433198380567</v>
      </c>
      <c r="J17" s="328">
        <v>0.0025729166666666665</v>
      </c>
    </row>
    <row r="18" spans="1:10" ht="15" customHeight="1">
      <c r="A18" s="321">
        <v>17</v>
      </c>
      <c r="B18" s="329">
        <v>17</v>
      </c>
      <c r="C18" s="322">
        <v>12</v>
      </c>
      <c r="D18" s="323" t="s">
        <v>615</v>
      </c>
      <c r="E18" s="324" t="s">
        <v>465</v>
      </c>
      <c r="F18" s="325">
        <v>1968</v>
      </c>
      <c r="G18" s="324" t="s">
        <v>468</v>
      </c>
      <c r="H18" s="326">
        <v>0.02579861111111111</v>
      </c>
      <c r="I18" s="327">
        <v>16.150740242261104</v>
      </c>
      <c r="J18" s="328">
        <v>0.002579861111111111</v>
      </c>
    </row>
    <row r="19" spans="1:10" ht="15" customHeight="1">
      <c r="A19" s="321">
        <v>18</v>
      </c>
      <c r="B19" s="329">
        <v>18</v>
      </c>
      <c r="C19" s="322">
        <v>239</v>
      </c>
      <c r="D19" s="323" t="s">
        <v>1111</v>
      </c>
      <c r="E19" s="324" t="s">
        <v>465</v>
      </c>
      <c r="F19" s="325">
        <v>1963</v>
      </c>
      <c r="G19" s="324" t="s">
        <v>1112</v>
      </c>
      <c r="H19" s="326">
        <v>0.025983796296296297</v>
      </c>
      <c r="I19" s="327">
        <v>16.035634743875278</v>
      </c>
      <c r="J19" s="328">
        <v>0.0025983796296296297</v>
      </c>
    </row>
    <row r="20" spans="1:10" ht="15" customHeight="1">
      <c r="A20" s="321">
        <v>19</v>
      </c>
      <c r="B20" s="329">
        <v>19</v>
      </c>
      <c r="C20" s="322">
        <v>165</v>
      </c>
      <c r="D20" s="323" t="s">
        <v>1113</v>
      </c>
      <c r="E20" s="324" t="s">
        <v>465</v>
      </c>
      <c r="F20" s="325">
        <v>1987</v>
      </c>
      <c r="G20" s="324" t="s">
        <v>750</v>
      </c>
      <c r="H20" s="326">
        <v>0.025995370370370367</v>
      </c>
      <c r="I20" s="327">
        <v>16.028495102404275</v>
      </c>
      <c r="J20" s="328">
        <v>0.0025995370370370365</v>
      </c>
    </row>
    <row r="21" spans="1:10" ht="15" customHeight="1">
      <c r="A21" s="321">
        <v>20</v>
      </c>
      <c r="B21" s="329">
        <v>20</v>
      </c>
      <c r="C21" s="322">
        <v>262</v>
      </c>
      <c r="D21" s="323" t="s">
        <v>1114</v>
      </c>
      <c r="E21" s="324" t="s">
        <v>465</v>
      </c>
      <c r="F21" s="325">
        <v>1961</v>
      </c>
      <c r="G21" s="324" t="s">
        <v>1044</v>
      </c>
      <c r="H21" s="326">
        <v>0.02621527777777778</v>
      </c>
      <c r="I21" s="327">
        <v>15.894039735099339</v>
      </c>
      <c r="J21" s="328">
        <v>0.0026215277777777777</v>
      </c>
    </row>
    <row r="22" spans="1:10" ht="15" customHeight="1">
      <c r="A22" s="321">
        <v>21</v>
      </c>
      <c r="B22" s="321"/>
      <c r="C22" s="322">
        <v>141</v>
      </c>
      <c r="D22" s="323" t="s">
        <v>1115</v>
      </c>
      <c r="E22" s="324" t="s">
        <v>465</v>
      </c>
      <c r="F22" s="325">
        <v>1970</v>
      </c>
      <c r="G22" s="324" t="s">
        <v>1048</v>
      </c>
      <c r="H22" s="326">
        <v>0.02631944444444444</v>
      </c>
      <c r="I22" s="327">
        <v>15.831134564643802</v>
      </c>
      <c r="J22" s="328">
        <v>0.002631944444444444</v>
      </c>
    </row>
    <row r="23" spans="1:10" ht="15" customHeight="1">
      <c r="A23" s="321">
        <v>22</v>
      </c>
      <c r="B23" s="321"/>
      <c r="C23" s="322">
        <v>172</v>
      </c>
      <c r="D23" s="323" t="s">
        <v>477</v>
      </c>
      <c r="E23" s="324" t="s">
        <v>465</v>
      </c>
      <c r="F23" s="325">
        <v>1983</v>
      </c>
      <c r="G23" s="324" t="s">
        <v>508</v>
      </c>
      <c r="H23" s="326">
        <v>0.026377314814814815</v>
      </c>
      <c r="I23" s="327">
        <v>15.796401930671346</v>
      </c>
      <c r="J23" s="328">
        <v>0.0026377314814814814</v>
      </c>
    </row>
    <row r="24" spans="1:10" ht="15" customHeight="1">
      <c r="A24" s="321">
        <v>23</v>
      </c>
      <c r="B24" s="321"/>
      <c r="C24" s="322">
        <v>244</v>
      </c>
      <c r="D24" s="323" t="s">
        <v>1116</v>
      </c>
      <c r="E24" s="324" t="s">
        <v>465</v>
      </c>
      <c r="F24" s="325">
        <v>1951</v>
      </c>
      <c r="G24" s="324" t="s">
        <v>1110</v>
      </c>
      <c r="H24" s="326">
        <v>0.02642361111111111</v>
      </c>
      <c r="I24" s="327">
        <v>15.768725361366625</v>
      </c>
      <c r="J24" s="328">
        <v>0.002642361111111111</v>
      </c>
    </row>
    <row r="25" spans="1:10" ht="15" customHeight="1">
      <c r="A25" s="321">
        <v>24</v>
      </c>
      <c r="B25" s="321"/>
      <c r="C25" s="322">
        <v>269</v>
      </c>
      <c r="D25" s="323" t="s">
        <v>1117</v>
      </c>
      <c r="E25" s="324" t="s">
        <v>465</v>
      </c>
      <c r="F25" s="325">
        <v>1971</v>
      </c>
      <c r="G25" s="324" t="s">
        <v>1118</v>
      </c>
      <c r="H25" s="326">
        <v>0.026493055555555558</v>
      </c>
      <c r="I25" s="327">
        <v>15.727391874180865</v>
      </c>
      <c r="J25" s="328">
        <v>0.002649305555555556</v>
      </c>
    </row>
    <row r="26" spans="1:10" ht="15" customHeight="1">
      <c r="A26" s="321">
        <v>25</v>
      </c>
      <c r="B26" s="321"/>
      <c r="C26" s="322">
        <v>108</v>
      </c>
      <c r="D26" s="323" t="s">
        <v>1119</v>
      </c>
      <c r="E26" s="324" t="s">
        <v>465</v>
      </c>
      <c r="F26" s="325">
        <v>1963</v>
      </c>
      <c r="G26" s="324" t="s">
        <v>1057</v>
      </c>
      <c r="H26" s="326">
        <v>0.02652777777777778</v>
      </c>
      <c r="I26" s="327">
        <v>15.706806282722512</v>
      </c>
      <c r="J26" s="328">
        <v>0.0026527777777777778</v>
      </c>
    </row>
    <row r="27" spans="1:10" ht="15" customHeight="1">
      <c r="A27" s="321">
        <v>26</v>
      </c>
      <c r="B27" s="321"/>
      <c r="C27" s="322">
        <v>238</v>
      </c>
      <c r="D27" s="323" t="s">
        <v>1120</v>
      </c>
      <c r="E27" s="324" t="s">
        <v>465</v>
      </c>
      <c r="F27" s="325">
        <v>1959</v>
      </c>
      <c r="G27" s="324" t="s">
        <v>1121</v>
      </c>
      <c r="H27" s="326">
        <v>0.0265625</v>
      </c>
      <c r="I27" s="327">
        <v>15.686274509803923</v>
      </c>
      <c r="J27" s="328">
        <v>0.0026562499999999998</v>
      </c>
    </row>
    <row r="28" spans="1:10" ht="15" customHeight="1">
      <c r="A28" s="321">
        <v>27</v>
      </c>
      <c r="B28" s="321"/>
      <c r="C28" s="322">
        <v>789</v>
      </c>
      <c r="D28" s="323" t="s">
        <v>1122</v>
      </c>
      <c r="E28" s="324" t="s">
        <v>465</v>
      </c>
      <c r="F28" s="325">
        <v>1974</v>
      </c>
      <c r="G28" s="324" t="s">
        <v>1123</v>
      </c>
      <c r="H28" s="326">
        <v>0.02659722222222222</v>
      </c>
      <c r="I28" s="327">
        <v>15.66579634464752</v>
      </c>
      <c r="J28" s="328">
        <v>0.002659722222222222</v>
      </c>
    </row>
    <row r="29" spans="1:10" ht="15" customHeight="1">
      <c r="A29" s="321">
        <v>28</v>
      </c>
      <c r="B29" s="321"/>
      <c r="C29" s="322">
        <v>202</v>
      </c>
      <c r="D29" s="323" t="s">
        <v>1124</v>
      </c>
      <c r="E29" s="324" t="s">
        <v>465</v>
      </c>
      <c r="F29" s="325">
        <v>1978</v>
      </c>
      <c r="G29" s="324" t="s">
        <v>527</v>
      </c>
      <c r="H29" s="326">
        <v>0.026689814814814816</v>
      </c>
      <c r="I29" s="327">
        <v>15.611448395490024</v>
      </c>
      <c r="J29" s="328">
        <v>0.0026689814814814814</v>
      </c>
    </row>
    <row r="30" spans="1:10" ht="15" customHeight="1">
      <c r="A30" s="321">
        <v>29</v>
      </c>
      <c r="B30" s="321"/>
      <c r="C30" s="322">
        <v>120</v>
      </c>
      <c r="D30" s="323" t="s">
        <v>1125</v>
      </c>
      <c r="E30" s="324" t="s">
        <v>465</v>
      </c>
      <c r="F30" s="325">
        <v>1976</v>
      </c>
      <c r="G30" s="324" t="s">
        <v>474</v>
      </c>
      <c r="H30" s="326">
        <v>0.02670138888888889</v>
      </c>
      <c r="I30" s="327">
        <v>15.604681404421326</v>
      </c>
      <c r="J30" s="328">
        <v>0.002670138888888889</v>
      </c>
    </row>
    <row r="31" spans="1:10" ht="15" customHeight="1">
      <c r="A31" s="321">
        <v>30</v>
      </c>
      <c r="B31" s="321"/>
      <c r="C31" s="322">
        <v>185</v>
      </c>
      <c r="D31" s="323" t="s">
        <v>488</v>
      </c>
      <c r="E31" s="324" t="s">
        <v>465</v>
      </c>
      <c r="F31" s="325">
        <v>1971</v>
      </c>
      <c r="G31" s="324" t="s">
        <v>540</v>
      </c>
      <c r="H31" s="326">
        <v>0.026724537037037036</v>
      </c>
      <c r="I31" s="327">
        <v>15.591165006496318</v>
      </c>
      <c r="J31" s="328">
        <v>0.002672453703703704</v>
      </c>
    </row>
    <row r="32" spans="1:10" ht="15" customHeight="1">
      <c r="A32" s="321">
        <v>31</v>
      </c>
      <c r="B32" s="321"/>
      <c r="C32" s="322">
        <v>174</v>
      </c>
      <c r="D32" s="323" t="s">
        <v>1126</v>
      </c>
      <c r="E32" s="324" t="s">
        <v>465</v>
      </c>
      <c r="F32" s="325">
        <v>1960</v>
      </c>
      <c r="G32" s="324" t="s">
        <v>1036</v>
      </c>
      <c r="H32" s="326">
        <v>0.026967592592592595</v>
      </c>
      <c r="I32" s="327">
        <v>15.450643776824032</v>
      </c>
      <c r="J32" s="328">
        <v>0.0026967592592592594</v>
      </c>
    </row>
    <row r="33" spans="1:10" ht="15" customHeight="1">
      <c r="A33" s="321">
        <v>32</v>
      </c>
      <c r="B33" s="321"/>
      <c r="C33" s="322">
        <v>222</v>
      </c>
      <c r="D33" s="323" t="s">
        <v>1127</v>
      </c>
      <c r="E33" s="324" t="s">
        <v>465</v>
      </c>
      <c r="F33" s="325">
        <v>1976</v>
      </c>
      <c r="G33" s="324" t="s">
        <v>476</v>
      </c>
      <c r="H33" s="326">
        <v>0.02702546296296296</v>
      </c>
      <c r="I33" s="327">
        <v>15.417558886509639</v>
      </c>
      <c r="J33" s="328">
        <v>0.0027025462962962958</v>
      </c>
    </row>
    <row r="34" spans="1:10" ht="15" customHeight="1">
      <c r="A34" s="321">
        <v>33</v>
      </c>
      <c r="B34" s="321"/>
      <c r="C34" s="322">
        <v>175</v>
      </c>
      <c r="D34" s="323" t="s">
        <v>1128</v>
      </c>
      <c r="E34" s="324" t="s">
        <v>465</v>
      </c>
      <c r="F34" s="325">
        <v>1955</v>
      </c>
      <c r="G34" s="324" t="s">
        <v>1129</v>
      </c>
      <c r="H34" s="326">
        <v>0.02704861111111111</v>
      </c>
      <c r="I34" s="327">
        <v>15.404364569961489</v>
      </c>
      <c r="J34" s="328">
        <v>0.002704861111111111</v>
      </c>
    </row>
    <row r="35" spans="1:10" ht="15" customHeight="1">
      <c r="A35" s="321">
        <v>34</v>
      </c>
      <c r="B35" s="321"/>
      <c r="C35" s="322">
        <v>44</v>
      </c>
      <c r="D35" s="323" t="s">
        <v>1130</v>
      </c>
      <c r="E35" s="324" t="s">
        <v>465</v>
      </c>
      <c r="F35" s="325">
        <v>1967</v>
      </c>
      <c r="G35" s="324" t="s">
        <v>568</v>
      </c>
      <c r="H35" s="326">
        <v>0.027060185185185187</v>
      </c>
      <c r="I35" s="327">
        <v>15.397775876817791</v>
      </c>
      <c r="J35" s="328">
        <v>0.0027060185185185186</v>
      </c>
    </row>
    <row r="36" spans="1:10" ht="15" customHeight="1">
      <c r="A36" s="321">
        <v>35</v>
      </c>
      <c r="B36" s="321"/>
      <c r="C36" s="322">
        <v>150</v>
      </c>
      <c r="D36" s="323" t="s">
        <v>1131</v>
      </c>
      <c r="E36" s="324" t="s">
        <v>465</v>
      </c>
      <c r="F36" s="325">
        <v>1985</v>
      </c>
      <c r="G36" s="324" t="s">
        <v>1036</v>
      </c>
      <c r="H36" s="326">
        <v>0.027094907407407404</v>
      </c>
      <c r="I36" s="327">
        <v>15.378043571123454</v>
      </c>
      <c r="J36" s="328">
        <v>0.0027094907407407406</v>
      </c>
    </row>
    <row r="37" spans="1:10" ht="15" customHeight="1">
      <c r="A37" s="321">
        <v>36</v>
      </c>
      <c r="B37" s="321"/>
      <c r="C37" s="322">
        <v>785</v>
      </c>
      <c r="D37" s="323" t="s">
        <v>1132</v>
      </c>
      <c r="E37" s="324" t="s">
        <v>465</v>
      </c>
      <c r="F37" s="325">
        <v>1979</v>
      </c>
      <c r="G37" s="324" t="s">
        <v>508</v>
      </c>
      <c r="H37" s="326">
        <v>0.027210648148148147</v>
      </c>
      <c r="I37" s="327">
        <v>15.312632922160782</v>
      </c>
      <c r="J37" s="328">
        <v>0.0027210648148148146</v>
      </c>
    </row>
    <row r="38" spans="1:10" ht="15" customHeight="1">
      <c r="A38" s="321">
        <v>37</v>
      </c>
      <c r="B38" s="321"/>
      <c r="C38" s="322">
        <v>265</v>
      </c>
      <c r="D38" s="323" t="s">
        <v>1133</v>
      </c>
      <c r="E38" s="324" t="s">
        <v>465</v>
      </c>
      <c r="F38" s="325">
        <v>1973</v>
      </c>
      <c r="G38" s="324" t="s">
        <v>540</v>
      </c>
      <c r="H38" s="326">
        <v>0.027233796296296298</v>
      </c>
      <c r="I38" s="327">
        <v>15.29961750956226</v>
      </c>
      <c r="J38" s="328">
        <v>0.00272337962962963</v>
      </c>
    </row>
    <row r="39" spans="1:10" ht="15" customHeight="1">
      <c r="A39" s="321">
        <v>38</v>
      </c>
      <c r="B39" s="321"/>
      <c r="C39" s="322">
        <v>32</v>
      </c>
      <c r="D39" s="323" t="s">
        <v>1134</v>
      </c>
      <c r="E39" s="324" t="s">
        <v>465</v>
      </c>
      <c r="F39" s="325">
        <v>1958</v>
      </c>
      <c r="G39" s="324" t="s">
        <v>568</v>
      </c>
      <c r="H39" s="326">
        <v>0.027233796296296298</v>
      </c>
      <c r="I39" s="327">
        <v>15.29961750956226</v>
      </c>
      <c r="J39" s="328">
        <v>0.00272337962962963</v>
      </c>
    </row>
    <row r="40" spans="1:10" ht="15" customHeight="1">
      <c r="A40" s="321">
        <v>39</v>
      </c>
      <c r="B40" s="321"/>
      <c r="C40" s="322">
        <v>221</v>
      </c>
      <c r="D40" s="323" t="s">
        <v>1135</v>
      </c>
      <c r="E40" s="324" t="s">
        <v>465</v>
      </c>
      <c r="F40" s="325">
        <v>1977</v>
      </c>
      <c r="G40" s="324" t="s">
        <v>508</v>
      </c>
      <c r="H40" s="326">
        <v>0.027245370370370368</v>
      </c>
      <c r="I40" s="327">
        <v>15.293118096856416</v>
      </c>
      <c r="J40" s="328">
        <v>0.0027245370370370366</v>
      </c>
    </row>
    <row r="41" spans="1:10" ht="15" customHeight="1">
      <c r="A41" s="321">
        <v>40</v>
      </c>
      <c r="B41" s="321"/>
      <c r="C41" s="322">
        <v>161</v>
      </c>
      <c r="D41" s="323" t="s">
        <v>1136</v>
      </c>
      <c r="E41" s="324" t="s">
        <v>465</v>
      </c>
      <c r="F41" s="325">
        <v>1965</v>
      </c>
      <c r="G41" s="324" t="s">
        <v>468</v>
      </c>
      <c r="H41" s="326">
        <v>0.027268518518518515</v>
      </c>
      <c r="I41" s="327">
        <v>15.280135823429545</v>
      </c>
      <c r="J41" s="328">
        <v>0.0027268518518518514</v>
      </c>
    </row>
    <row r="42" spans="1:10" ht="15" customHeight="1">
      <c r="A42" s="321">
        <v>41</v>
      </c>
      <c r="B42" s="321"/>
      <c r="C42" s="322">
        <v>196</v>
      </c>
      <c r="D42" s="323" t="s">
        <v>514</v>
      </c>
      <c r="E42" s="324" t="s">
        <v>465</v>
      </c>
      <c r="F42" s="325">
        <v>1957</v>
      </c>
      <c r="G42" s="324" t="s">
        <v>524</v>
      </c>
      <c r="H42" s="326">
        <v>0.027280092592592592</v>
      </c>
      <c r="I42" s="327">
        <v>15.273652948663555</v>
      </c>
      <c r="J42" s="328">
        <v>0.002728009259259259</v>
      </c>
    </row>
    <row r="43" spans="1:10" ht="15" customHeight="1">
      <c r="A43" s="321">
        <v>42</v>
      </c>
      <c r="B43" s="321"/>
      <c r="C43" s="322">
        <v>16</v>
      </c>
      <c r="D43" s="323" t="s">
        <v>1137</v>
      </c>
      <c r="E43" s="324" t="s">
        <v>465</v>
      </c>
      <c r="F43" s="325">
        <v>1992</v>
      </c>
      <c r="G43" s="324" t="s">
        <v>468</v>
      </c>
      <c r="H43" s="326">
        <v>0.027291666666666662</v>
      </c>
      <c r="I43" s="327">
        <v>15.267175572519086</v>
      </c>
      <c r="J43" s="328">
        <v>0.002729166666666666</v>
      </c>
    </row>
    <row r="44" spans="1:10" ht="15" customHeight="1">
      <c r="A44" s="321">
        <v>43</v>
      </c>
      <c r="B44" s="321"/>
      <c r="C44" s="322">
        <v>71</v>
      </c>
      <c r="D44" s="323" t="s">
        <v>483</v>
      </c>
      <c r="E44" s="324" t="s">
        <v>465</v>
      </c>
      <c r="F44" s="325">
        <v>1905</v>
      </c>
      <c r="G44" s="324" t="s">
        <v>468</v>
      </c>
      <c r="H44" s="326">
        <v>0.027372685185185184</v>
      </c>
      <c r="I44" s="327">
        <v>15.221987315010573</v>
      </c>
      <c r="J44" s="328">
        <v>0.0027372685185185182</v>
      </c>
    </row>
    <row r="45" spans="1:10" ht="15" customHeight="1">
      <c r="A45" s="321">
        <v>44</v>
      </c>
      <c r="B45" s="321"/>
      <c r="C45" s="322">
        <v>82</v>
      </c>
      <c r="D45" s="323" t="s">
        <v>1138</v>
      </c>
      <c r="E45" s="324" t="s">
        <v>465</v>
      </c>
      <c r="F45" s="325">
        <v>1900</v>
      </c>
      <c r="G45" s="324" t="s">
        <v>1139</v>
      </c>
      <c r="H45" s="326">
        <v>0.027430555555555555</v>
      </c>
      <c r="I45" s="327">
        <v>15.18987341772152</v>
      </c>
      <c r="J45" s="328">
        <v>0.0027430555555555554</v>
      </c>
    </row>
    <row r="46" spans="1:10" ht="15" customHeight="1">
      <c r="A46" s="321">
        <v>45</v>
      </c>
      <c r="B46" s="321"/>
      <c r="C46" s="322">
        <v>158</v>
      </c>
      <c r="D46" s="323" t="s">
        <v>1140</v>
      </c>
      <c r="E46" s="324" t="s">
        <v>465</v>
      </c>
      <c r="F46" s="325">
        <v>1975</v>
      </c>
      <c r="G46" s="324" t="s">
        <v>1141</v>
      </c>
      <c r="H46" s="326">
        <v>0.027488425925925927</v>
      </c>
      <c r="I46" s="327">
        <v>15.157894736842104</v>
      </c>
      <c r="J46" s="328">
        <v>0.0027488425925925927</v>
      </c>
    </row>
    <row r="47" spans="1:10" ht="15" customHeight="1">
      <c r="A47" s="321">
        <v>46</v>
      </c>
      <c r="B47" s="321"/>
      <c r="C47" s="322">
        <v>211</v>
      </c>
      <c r="D47" s="323" t="s">
        <v>1142</v>
      </c>
      <c r="E47" s="324" t="s">
        <v>465</v>
      </c>
      <c r="F47" s="325">
        <v>1971</v>
      </c>
      <c r="G47" s="324" t="s">
        <v>1143</v>
      </c>
      <c r="H47" s="326">
        <v>0.027511574074074074</v>
      </c>
      <c r="I47" s="327">
        <v>15.145140933950358</v>
      </c>
      <c r="J47" s="328">
        <v>0.0027511574074074075</v>
      </c>
    </row>
    <row r="48" spans="1:10" ht="15" customHeight="1">
      <c r="A48" s="321">
        <v>47</v>
      </c>
      <c r="B48" s="321"/>
      <c r="C48" s="322">
        <v>67</v>
      </c>
      <c r="D48" s="323" t="s">
        <v>1144</v>
      </c>
      <c r="E48" s="324" t="s">
        <v>465</v>
      </c>
      <c r="F48" s="325">
        <v>1905</v>
      </c>
      <c r="G48" s="324" t="s">
        <v>1145</v>
      </c>
      <c r="H48" s="326">
        <v>0.027685185185185188</v>
      </c>
      <c r="I48" s="327">
        <v>15.050167224080267</v>
      </c>
      <c r="J48" s="328">
        <v>0.0027685185185185187</v>
      </c>
    </row>
    <row r="49" spans="1:10" ht="15" customHeight="1">
      <c r="A49" s="321">
        <v>48</v>
      </c>
      <c r="B49" s="321"/>
      <c r="C49" s="322">
        <v>177</v>
      </c>
      <c r="D49" s="323" t="s">
        <v>1146</v>
      </c>
      <c r="E49" s="324" t="s">
        <v>465</v>
      </c>
      <c r="F49" s="325">
        <v>1956</v>
      </c>
      <c r="G49" s="324" t="s">
        <v>1052</v>
      </c>
      <c r="H49" s="326">
        <v>0.02773148148148148</v>
      </c>
      <c r="I49" s="327">
        <v>15.025041736227047</v>
      </c>
      <c r="J49" s="328">
        <v>0.002773148148148148</v>
      </c>
    </row>
    <row r="50" spans="1:10" ht="15" customHeight="1">
      <c r="A50" s="321">
        <v>49</v>
      </c>
      <c r="B50" s="321"/>
      <c r="C50" s="322">
        <v>28</v>
      </c>
      <c r="D50" s="323" t="s">
        <v>1147</v>
      </c>
      <c r="E50" s="324" t="s">
        <v>465</v>
      </c>
      <c r="F50" s="325">
        <v>1956</v>
      </c>
      <c r="G50" s="324" t="s">
        <v>568</v>
      </c>
      <c r="H50" s="326">
        <v>0.02774305555555556</v>
      </c>
      <c r="I50" s="327">
        <v>15.018773466833538</v>
      </c>
      <c r="J50" s="328">
        <v>0.002774305555555556</v>
      </c>
    </row>
    <row r="51" spans="1:10" ht="15" customHeight="1">
      <c r="A51" s="321">
        <v>50</v>
      </c>
      <c r="B51" s="321"/>
      <c r="C51" s="322">
        <v>186</v>
      </c>
      <c r="D51" s="323" t="s">
        <v>642</v>
      </c>
      <c r="E51" s="324" t="s">
        <v>465</v>
      </c>
      <c r="F51" s="325">
        <v>1960</v>
      </c>
      <c r="G51" s="324" t="s">
        <v>547</v>
      </c>
      <c r="H51" s="326">
        <v>0.02784722222222222</v>
      </c>
      <c r="I51" s="327">
        <v>14.962593516209475</v>
      </c>
      <c r="J51" s="328">
        <v>0.0027847222222222223</v>
      </c>
    </row>
    <row r="52" spans="1:10" ht="15" customHeight="1">
      <c r="A52" s="321">
        <v>51</v>
      </c>
      <c r="B52" s="321"/>
      <c r="C52" s="322">
        <v>257</v>
      </c>
      <c r="D52" s="323" t="s">
        <v>1148</v>
      </c>
      <c r="E52" s="324" t="s">
        <v>465</v>
      </c>
      <c r="F52" s="325">
        <v>1970</v>
      </c>
      <c r="G52" s="324" t="s">
        <v>750</v>
      </c>
      <c r="H52" s="326">
        <v>0.027928240740740743</v>
      </c>
      <c r="I52" s="327">
        <v>14.919187733112308</v>
      </c>
      <c r="J52" s="328">
        <v>0.0027928240740740743</v>
      </c>
    </row>
    <row r="53" spans="1:10" ht="15" customHeight="1">
      <c r="A53" s="321">
        <v>52</v>
      </c>
      <c r="B53" s="321"/>
      <c r="C53" s="322">
        <v>232</v>
      </c>
      <c r="D53" s="323" t="s">
        <v>1149</v>
      </c>
      <c r="E53" s="324" t="s">
        <v>465</v>
      </c>
      <c r="F53" s="325">
        <v>1963</v>
      </c>
      <c r="G53" s="324" t="s">
        <v>468</v>
      </c>
      <c r="H53" s="326">
        <v>0.02800925925925926</v>
      </c>
      <c r="I53" s="327">
        <v>14.876033057851238</v>
      </c>
      <c r="J53" s="328">
        <v>0.0028009259259259263</v>
      </c>
    </row>
    <row r="54" spans="1:10" ht="15" customHeight="1">
      <c r="A54" s="321">
        <v>53</v>
      </c>
      <c r="B54" s="321"/>
      <c r="C54" s="322">
        <v>95</v>
      </c>
      <c r="D54" s="323" t="s">
        <v>1150</v>
      </c>
      <c r="E54" s="324" t="s">
        <v>465</v>
      </c>
      <c r="F54" s="325">
        <v>1963</v>
      </c>
      <c r="G54" s="324" t="s">
        <v>1040</v>
      </c>
      <c r="H54" s="326">
        <v>0.028078703703703703</v>
      </c>
      <c r="I54" s="327">
        <v>14.83924154987634</v>
      </c>
      <c r="J54" s="328">
        <v>0.0028078703703703703</v>
      </c>
    </row>
    <row r="55" spans="1:10" ht="15" customHeight="1">
      <c r="A55" s="321">
        <v>54</v>
      </c>
      <c r="B55" s="321"/>
      <c r="C55" s="322">
        <v>201</v>
      </c>
      <c r="D55" s="323" t="s">
        <v>1151</v>
      </c>
      <c r="E55" s="324" t="s">
        <v>465</v>
      </c>
      <c r="F55" s="325">
        <v>1985</v>
      </c>
      <c r="G55" s="324" t="s">
        <v>1123</v>
      </c>
      <c r="H55" s="326">
        <v>0.028136574074074074</v>
      </c>
      <c r="I55" s="327">
        <v>14.808720691073631</v>
      </c>
      <c r="J55" s="328">
        <v>0.0028136574074074075</v>
      </c>
    </row>
    <row r="56" spans="1:10" ht="15" customHeight="1">
      <c r="A56" s="321">
        <v>55</v>
      </c>
      <c r="B56" s="321"/>
      <c r="C56" s="322">
        <v>48</v>
      </c>
      <c r="D56" s="323" t="s">
        <v>1152</v>
      </c>
      <c r="E56" s="324" t="s">
        <v>465</v>
      </c>
      <c r="F56" s="325">
        <v>1971</v>
      </c>
      <c r="G56" s="324" t="s">
        <v>1153</v>
      </c>
      <c r="H56" s="326">
        <v>0.02815972222222222</v>
      </c>
      <c r="I56" s="327">
        <v>14.796547472256472</v>
      </c>
      <c r="J56" s="328">
        <v>0.0028159722222222223</v>
      </c>
    </row>
    <row r="57" spans="1:10" ht="15" customHeight="1">
      <c r="A57" s="321">
        <v>56</v>
      </c>
      <c r="B57" s="321"/>
      <c r="C57" s="322">
        <v>156</v>
      </c>
      <c r="D57" s="323" t="s">
        <v>1154</v>
      </c>
      <c r="E57" s="324" t="s">
        <v>465</v>
      </c>
      <c r="F57" s="325">
        <v>1962</v>
      </c>
      <c r="G57" s="324" t="s">
        <v>1155</v>
      </c>
      <c r="H57" s="326">
        <v>0.028275462962962964</v>
      </c>
      <c r="I57" s="327">
        <v>14.735980352026196</v>
      </c>
      <c r="J57" s="328">
        <v>0.0028275462962962963</v>
      </c>
    </row>
    <row r="58" spans="1:10" ht="15" customHeight="1">
      <c r="A58" s="321">
        <v>57</v>
      </c>
      <c r="B58" s="321"/>
      <c r="C58" s="322">
        <v>81</v>
      </c>
      <c r="D58" s="323" t="s">
        <v>1156</v>
      </c>
      <c r="E58" s="324" t="s">
        <v>465</v>
      </c>
      <c r="F58" s="325">
        <v>1980</v>
      </c>
      <c r="G58" s="324" t="s">
        <v>1139</v>
      </c>
      <c r="H58" s="326">
        <v>0.02829861111111111</v>
      </c>
      <c r="I58" s="327">
        <v>14.723926380368098</v>
      </c>
      <c r="J58" s="328">
        <v>0.002829861111111111</v>
      </c>
    </row>
    <row r="59" spans="1:10" ht="15" customHeight="1">
      <c r="A59" s="321">
        <v>58</v>
      </c>
      <c r="B59" s="321"/>
      <c r="C59" s="322">
        <v>179</v>
      </c>
      <c r="D59" s="323" t="s">
        <v>1157</v>
      </c>
      <c r="E59" s="324" t="s">
        <v>465</v>
      </c>
      <c r="F59" s="325">
        <v>1976</v>
      </c>
      <c r="G59" s="324" t="s">
        <v>630</v>
      </c>
      <c r="H59" s="326">
        <v>0.028333333333333332</v>
      </c>
      <c r="I59" s="327">
        <v>14.705882352941176</v>
      </c>
      <c r="J59" s="328">
        <v>0.002833333333333333</v>
      </c>
    </row>
    <row r="60" spans="1:10" ht="15" customHeight="1">
      <c r="A60" s="321">
        <v>59</v>
      </c>
      <c r="B60" s="321"/>
      <c r="C60" s="322">
        <v>274</v>
      </c>
      <c r="D60" s="323" t="s">
        <v>1158</v>
      </c>
      <c r="E60" s="324" t="s">
        <v>465</v>
      </c>
      <c r="F60" s="325">
        <v>1981</v>
      </c>
      <c r="G60" s="324" t="s">
        <v>1159</v>
      </c>
      <c r="H60" s="326">
        <v>0.028460648148148148</v>
      </c>
      <c r="I60" s="327">
        <v>14.640097600650671</v>
      </c>
      <c r="J60" s="328">
        <v>0.0028460648148148147</v>
      </c>
    </row>
    <row r="61" spans="1:10" ht="15" customHeight="1">
      <c r="A61" s="321">
        <v>60</v>
      </c>
      <c r="B61" s="321"/>
      <c r="C61" s="322">
        <v>46</v>
      </c>
      <c r="D61" s="323" t="s">
        <v>1160</v>
      </c>
      <c r="E61" s="324" t="s">
        <v>465</v>
      </c>
      <c r="F61" s="325">
        <v>1970</v>
      </c>
      <c r="G61" s="324" t="s">
        <v>568</v>
      </c>
      <c r="H61" s="326">
        <v>0.02849537037037037</v>
      </c>
      <c r="I61" s="327">
        <v>14.622258326563768</v>
      </c>
      <c r="J61" s="328">
        <v>0.0028495370370370367</v>
      </c>
    </row>
    <row r="62" spans="1:10" ht="15" customHeight="1">
      <c r="A62" s="321">
        <v>61</v>
      </c>
      <c r="B62" s="321"/>
      <c r="C62" s="322">
        <v>3</v>
      </c>
      <c r="D62" s="323" t="s">
        <v>1161</v>
      </c>
      <c r="E62" s="324" t="s">
        <v>465</v>
      </c>
      <c r="F62" s="325">
        <v>1972</v>
      </c>
      <c r="G62" s="324" t="s">
        <v>561</v>
      </c>
      <c r="H62" s="326">
        <v>0.028518518518518523</v>
      </c>
      <c r="I62" s="327">
        <v>14.610389610389609</v>
      </c>
      <c r="J62" s="328">
        <v>0.0028518518518518524</v>
      </c>
    </row>
    <row r="63" spans="1:10" ht="15" customHeight="1">
      <c r="A63" s="321">
        <v>62</v>
      </c>
      <c r="B63" s="321"/>
      <c r="C63" s="322">
        <v>136</v>
      </c>
      <c r="D63" s="323" t="s">
        <v>1162</v>
      </c>
      <c r="E63" s="324" t="s">
        <v>465</v>
      </c>
      <c r="F63" s="325">
        <v>1976</v>
      </c>
      <c r="G63" s="324" t="s">
        <v>1163</v>
      </c>
      <c r="H63" s="326">
        <v>0.028564814814814817</v>
      </c>
      <c r="I63" s="327">
        <v>14.58670988654781</v>
      </c>
      <c r="J63" s="328">
        <v>0.0028564814814814815</v>
      </c>
    </row>
    <row r="64" spans="1:10" ht="15" customHeight="1">
      <c r="A64" s="321">
        <v>63</v>
      </c>
      <c r="B64" s="321"/>
      <c r="C64" s="322">
        <v>20</v>
      </c>
      <c r="D64" s="323" t="s">
        <v>525</v>
      </c>
      <c r="E64" s="324" t="s">
        <v>465</v>
      </c>
      <c r="F64" s="325">
        <v>1953</v>
      </c>
      <c r="G64" s="324" t="s">
        <v>468</v>
      </c>
      <c r="H64" s="326">
        <v>0.028622685185185185</v>
      </c>
      <c r="I64" s="327">
        <v>14.557217953902144</v>
      </c>
      <c r="J64" s="328">
        <v>0.0028622685185185183</v>
      </c>
    </row>
    <row r="65" spans="1:10" ht="15" customHeight="1">
      <c r="A65" s="321">
        <v>64</v>
      </c>
      <c r="B65" s="321"/>
      <c r="C65" s="322">
        <v>225</v>
      </c>
      <c r="D65" s="323" t="s">
        <v>1164</v>
      </c>
      <c r="E65" s="324" t="s">
        <v>465</v>
      </c>
      <c r="F65" s="325">
        <v>1947</v>
      </c>
      <c r="G65" s="324" t="s">
        <v>521</v>
      </c>
      <c r="H65" s="326">
        <v>0.028645833333333332</v>
      </c>
      <c r="I65" s="327">
        <v>14.545454545454547</v>
      </c>
      <c r="J65" s="328">
        <v>0.002864583333333333</v>
      </c>
    </row>
    <row r="66" spans="1:10" ht="15" customHeight="1">
      <c r="A66" s="321">
        <v>65</v>
      </c>
      <c r="B66" s="321"/>
      <c r="C66" s="322">
        <v>209</v>
      </c>
      <c r="D66" s="323" t="s">
        <v>1165</v>
      </c>
      <c r="E66" s="324" t="s">
        <v>465</v>
      </c>
      <c r="F66" s="325">
        <v>1976</v>
      </c>
      <c r="G66" s="324" t="s">
        <v>508</v>
      </c>
      <c r="H66" s="326">
        <v>0.028680555555555553</v>
      </c>
      <c r="I66" s="327">
        <v>14.527845036319613</v>
      </c>
      <c r="J66" s="328">
        <v>0.002868055555555555</v>
      </c>
    </row>
    <row r="67" spans="1:10" ht="15" customHeight="1">
      <c r="A67" s="321">
        <v>66</v>
      </c>
      <c r="B67" s="332">
        <v>1</v>
      </c>
      <c r="C67" s="322">
        <v>155</v>
      </c>
      <c r="D67" s="323" t="s">
        <v>1035</v>
      </c>
      <c r="E67" s="324" t="s">
        <v>494</v>
      </c>
      <c r="F67" s="325">
        <v>1978</v>
      </c>
      <c r="G67" s="324" t="s">
        <v>1036</v>
      </c>
      <c r="H67" s="326">
        <v>0.028692129629629633</v>
      </c>
      <c r="I67" s="327">
        <v>14.5219846712384</v>
      </c>
      <c r="J67" s="328">
        <v>0.002869212962962963</v>
      </c>
    </row>
    <row r="68" spans="1:10" ht="15" customHeight="1">
      <c r="A68" s="321">
        <v>67</v>
      </c>
      <c r="B68" s="321"/>
      <c r="C68" s="322">
        <v>267</v>
      </c>
      <c r="D68" s="323" t="s">
        <v>1166</v>
      </c>
      <c r="E68" s="324" t="s">
        <v>465</v>
      </c>
      <c r="F68" s="325">
        <v>1964</v>
      </c>
      <c r="G68" s="324" t="s">
        <v>515</v>
      </c>
      <c r="H68" s="326">
        <v>0.028738425925925928</v>
      </c>
      <c r="I68" s="327">
        <v>14.49859041482078</v>
      </c>
      <c r="J68" s="328">
        <v>0.0028738425925925928</v>
      </c>
    </row>
    <row r="69" spans="1:10" ht="15" customHeight="1">
      <c r="A69" s="321">
        <v>68</v>
      </c>
      <c r="B69" s="321"/>
      <c r="C69" s="322">
        <v>241</v>
      </c>
      <c r="D69" s="323" t="s">
        <v>1167</v>
      </c>
      <c r="E69" s="324" t="s">
        <v>465</v>
      </c>
      <c r="F69" s="325">
        <v>1966</v>
      </c>
      <c r="G69" s="324" t="s">
        <v>1168</v>
      </c>
      <c r="H69" s="326">
        <v>0.028865740740740744</v>
      </c>
      <c r="I69" s="327">
        <v>14.434643143544506</v>
      </c>
      <c r="J69" s="328">
        <v>0.0028865740740740744</v>
      </c>
    </row>
    <row r="70" spans="1:10" ht="15" customHeight="1">
      <c r="A70" s="321">
        <v>69</v>
      </c>
      <c r="B70" s="321"/>
      <c r="C70" s="322">
        <v>159</v>
      </c>
      <c r="D70" s="323" t="s">
        <v>1169</v>
      </c>
      <c r="E70" s="324" t="s">
        <v>465</v>
      </c>
      <c r="F70" s="325">
        <v>1967</v>
      </c>
      <c r="G70" s="324" t="s">
        <v>537</v>
      </c>
      <c r="H70" s="326">
        <v>0.028969907407407406</v>
      </c>
      <c r="I70" s="327">
        <v>14.382740711146624</v>
      </c>
      <c r="J70" s="328">
        <v>0.0028969907407407408</v>
      </c>
    </row>
    <row r="71" spans="1:10" ht="15" customHeight="1">
      <c r="A71" s="321">
        <v>70</v>
      </c>
      <c r="B71" s="321"/>
      <c r="C71" s="322">
        <v>248</v>
      </c>
      <c r="D71" s="323" t="s">
        <v>1170</v>
      </c>
      <c r="E71" s="324" t="s">
        <v>465</v>
      </c>
      <c r="F71" s="325">
        <v>1971</v>
      </c>
      <c r="G71" s="324" t="s">
        <v>1171</v>
      </c>
      <c r="H71" s="326">
        <v>0.028993055555555553</v>
      </c>
      <c r="I71" s="327">
        <v>14.371257485029941</v>
      </c>
      <c r="J71" s="328">
        <v>0.002899305555555555</v>
      </c>
    </row>
    <row r="72" spans="1:10" ht="15" customHeight="1">
      <c r="A72" s="321">
        <v>71</v>
      </c>
      <c r="B72" s="321"/>
      <c r="C72" s="322">
        <v>297</v>
      </c>
      <c r="D72" s="323" t="s">
        <v>1172</v>
      </c>
      <c r="E72" s="324" t="s">
        <v>465</v>
      </c>
      <c r="F72" s="325">
        <v>1962</v>
      </c>
      <c r="G72" s="324" t="s">
        <v>561</v>
      </c>
      <c r="H72" s="326">
        <v>0.02900462962962963</v>
      </c>
      <c r="I72" s="327">
        <v>14.365522745411013</v>
      </c>
      <c r="J72" s="328">
        <v>0.002900462962962963</v>
      </c>
    </row>
    <row r="73" spans="1:10" ht="15" customHeight="1">
      <c r="A73" s="321">
        <v>72</v>
      </c>
      <c r="B73" s="321"/>
      <c r="C73" s="322">
        <v>124</v>
      </c>
      <c r="D73" s="323" t="s">
        <v>1173</v>
      </c>
      <c r="E73" s="324" t="s">
        <v>465</v>
      </c>
      <c r="F73" s="325">
        <v>1972</v>
      </c>
      <c r="G73" s="324" t="s">
        <v>1174</v>
      </c>
      <c r="H73" s="326">
        <v>0.0290162037037037</v>
      </c>
      <c r="I73" s="327">
        <v>14.359792580773835</v>
      </c>
      <c r="J73" s="328">
        <v>0.00290162037037037</v>
      </c>
    </row>
    <row r="74" spans="1:10" ht="15" customHeight="1">
      <c r="A74" s="321">
        <v>73</v>
      </c>
      <c r="B74" s="321"/>
      <c r="C74" s="322">
        <v>284</v>
      </c>
      <c r="D74" s="323" t="s">
        <v>1175</v>
      </c>
      <c r="E74" s="324" t="s">
        <v>465</v>
      </c>
      <c r="F74" s="325">
        <v>1963</v>
      </c>
      <c r="G74" s="324" t="s">
        <v>1048</v>
      </c>
      <c r="H74" s="326">
        <v>0.0290162037037037</v>
      </c>
      <c r="I74" s="327">
        <v>14.359792580773835</v>
      </c>
      <c r="J74" s="328">
        <v>0.00290162037037037</v>
      </c>
    </row>
    <row r="75" spans="1:10" ht="15" customHeight="1">
      <c r="A75" s="321">
        <v>74</v>
      </c>
      <c r="B75" s="321"/>
      <c r="C75" s="322">
        <v>102</v>
      </c>
      <c r="D75" s="323" t="s">
        <v>1176</v>
      </c>
      <c r="E75" s="324" t="s">
        <v>465</v>
      </c>
      <c r="F75" s="325">
        <v>1970</v>
      </c>
      <c r="G75" s="324" t="s">
        <v>1057</v>
      </c>
      <c r="H75" s="326">
        <v>0.029131944444444446</v>
      </c>
      <c r="I75" s="327">
        <v>14.302741358760429</v>
      </c>
      <c r="J75" s="328">
        <v>0.002913194444444445</v>
      </c>
    </row>
    <row r="76" spans="1:10" ht="15" customHeight="1">
      <c r="A76" s="321">
        <v>75</v>
      </c>
      <c r="B76" s="321"/>
      <c r="C76" s="322">
        <v>52</v>
      </c>
      <c r="D76" s="323" t="s">
        <v>1177</v>
      </c>
      <c r="E76" s="324" t="s">
        <v>465</v>
      </c>
      <c r="F76" s="325">
        <v>1905</v>
      </c>
      <c r="G76" s="324" t="s">
        <v>1145</v>
      </c>
      <c r="H76" s="326">
        <v>0.029131944444444446</v>
      </c>
      <c r="I76" s="327">
        <v>14.302741358760429</v>
      </c>
      <c r="J76" s="328">
        <v>0.002913194444444445</v>
      </c>
    </row>
    <row r="77" spans="1:10" ht="15" customHeight="1">
      <c r="A77" s="321">
        <v>76</v>
      </c>
      <c r="B77" s="321"/>
      <c r="C77" s="322">
        <v>180</v>
      </c>
      <c r="D77" s="323" t="s">
        <v>1178</v>
      </c>
      <c r="E77" s="324" t="s">
        <v>465</v>
      </c>
      <c r="F77" s="325">
        <v>1993</v>
      </c>
      <c r="G77" s="324" t="s">
        <v>1179</v>
      </c>
      <c r="H77" s="326">
        <v>0.029166666666666664</v>
      </c>
      <c r="I77" s="327">
        <v>14.285714285714286</v>
      </c>
      <c r="J77" s="328">
        <v>0.0029166666666666664</v>
      </c>
    </row>
    <row r="78" spans="1:10" ht="15" customHeight="1">
      <c r="A78" s="321">
        <v>77</v>
      </c>
      <c r="B78" s="321"/>
      <c r="C78" s="322">
        <v>157</v>
      </c>
      <c r="D78" s="323" t="s">
        <v>1180</v>
      </c>
      <c r="E78" s="324" t="s">
        <v>465</v>
      </c>
      <c r="F78" s="325">
        <v>1965</v>
      </c>
      <c r="G78" s="324" t="s">
        <v>521</v>
      </c>
      <c r="H78" s="326">
        <v>0.029247685185185186</v>
      </c>
      <c r="I78" s="327">
        <v>14.246141669964386</v>
      </c>
      <c r="J78" s="328">
        <v>0.0029247685185185184</v>
      </c>
    </row>
    <row r="79" spans="1:10" ht="15" customHeight="1">
      <c r="A79" s="321">
        <v>78</v>
      </c>
      <c r="B79" s="321"/>
      <c r="C79" s="322">
        <v>784</v>
      </c>
      <c r="D79" s="323" t="s">
        <v>1181</v>
      </c>
      <c r="E79" s="324" t="s">
        <v>465</v>
      </c>
      <c r="F79" s="325">
        <v>1963</v>
      </c>
      <c r="G79" s="324" t="s">
        <v>476</v>
      </c>
      <c r="H79" s="326">
        <v>0.02935185185185185</v>
      </c>
      <c r="I79" s="327">
        <v>14.195583596214512</v>
      </c>
      <c r="J79" s="328">
        <v>0.002935185185185185</v>
      </c>
    </row>
    <row r="80" spans="1:10" ht="15" customHeight="1">
      <c r="A80" s="321">
        <v>79</v>
      </c>
      <c r="B80" s="321"/>
      <c r="C80" s="322">
        <v>219</v>
      </c>
      <c r="D80" s="323" t="s">
        <v>1182</v>
      </c>
      <c r="E80" s="324" t="s">
        <v>465</v>
      </c>
      <c r="F80" s="325">
        <v>1965</v>
      </c>
      <c r="G80" s="324" t="s">
        <v>540</v>
      </c>
      <c r="H80" s="326">
        <v>0.029386574074074075</v>
      </c>
      <c r="I80" s="327">
        <v>14.178810555336746</v>
      </c>
      <c r="J80" s="328">
        <v>0.0029386574074074076</v>
      </c>
    </row>
    <row r="81" spans="1:10" ht="15" customHeight="1">
      <c r="A81" s="321">
        <v>80</v>
      </c>
      <c r="B81" s="321"/>
      <c r="C81" s="322">
        <v>147</v>
      </c>
      <c r="D81" s="323" t="s">
        <v>1183</v>
      </c>
      <c r="E81" s="324" t="s">
        <v>465</v>
      </c>
      <c r="F81" s="325">
        <v>1965</v>
      </c>
      <c r="G81" s="324" t="s">
        <v>470</v>
      </c>
      <c r="H81" s="326">
        <v>0.029444444444444443</v>
      </c>
      <c r="I81" s="327">
        <v>14.150943396226417</v>
      </c>
      <c r="J81" s="328">
        <v>0.0029444444444444444</v>
      </c>
    </row>
    <row r="82" spans="1:10" ht="15" customHeight="1">
      <c r="A82" s="321">
        <v>81</v>
      </c>
      <c r="B82" s="321"/>
      <c r="C82" s="322">
        <v>144</v>
      </c>
      <c r="D82" s="323" t="s">
        <v>1184</v>
      </c>
      <c r="E82" s="324" t="s">
        <v>465</v>
      </c>
      <c r="F82" s="325">
        <v>1967</v>
      </c>
      <c r="G82" s="324" t="s">
        <v>1185</v>
      </c>
      <c r="H82" s="326">
        <v>0.02946759259259259</v>
      </c>
      <c r="I82" s="327">
        <v>14.139827179890025</v>
      </c>
      <c r="J82" s="328">
        <v>0.002946759259259259</v>
      </c>
    </row>
    <row r="83" spans="1:10" ht="15" customHeight="1">
      <c r="A83" s="321">
        <v>82</v>
      </c>
      <c r="B83" s="321"/>
      <c r="C83" s="322">
        <v>36</v>
      </c>
      <c r="D83" s="323" t="s">
        <v>1186</v>
      </c>
      <c r="E83" s="324" t="s">
        <v>465</v>
      </c>
      <c r="F83" s="325">
        <v>1962</v>
      </c>
      <c r="G83" s="324" t="s">
        <v>568</v>
      </c>
      <c r="H83" s="326">
        <v>0.02954861111111111</v>
      </c>
      <c r="I83" s="327">
        <v>14.10105757931845</v>
      </c>
      <c r="J83" s="328">
        <v>0.002954861111111111</v>
      </c>
    </row>
    <row r="84" spans="1:10" ht="15" customHeight="1">
      <c r="A84" s="321">
        <v>83</v>
      </c>
      <c r="B84" s="321"/>
      <c r="C84" s="322">
        <v>229</v>
      </c>
      <c r="D84" s="323" t="s">
        <v>1187</v>
      </c>
      <c r="E84" s="324" t="s">
        <v>465</v>
      </c>
      <c r="F84" s="325">
        <v>1982</v>
      </c>
      <c r="G84" s="324" t="s">
        <v>650</v>
      </c>
      <c r="H84" s="326">
        <v>0.029583333333333336</v>
      </c>
      <c r="I84" s="327">
        <v>14.08450704225352</v>
      </c>
      <c r="J84" s="328">
        <v>0.0029583333333333336</v>
      </c>
    </row>
    <row r="85" spans="1:10" ht="15" customHeight="1">
      <c r="A85" s="321">
        <v>84</v>
      </c>
      <c r="B85" s="321"/>
      <c r="C85" s="322">
        <v>240</v>
      </c>
      <c r="D85" s="323" t="s">
        <v>1188</v>
      </c>
      <c r="E85" s="324" t="s">
        <v>465</v>
      </c>
      <c r="F85" s="325">
        <v>1953</v>
      </c>
      <c r="G85" s="324" t="s">
        <v>568</v>
      </c>
      <c r="H85" s="326">
        <v>0.02960648148148148</v>
      </c>
      <c r="I85" s="327">
        <v>14.073494917904613</v>
      </c>
      <c r="J85" s="328">
        <v>0.002960648148148148</v>
      </c>
    </row>
    <row r="86" spans="1:10" ht="15" customHeight="1">
      <c r="A86" s="321">
        <v>85</v>
      </c>
      <c r="B86" s="321"/>
      <c r="C86" s="322">
        <v>68</v>
      </c>
      <c r="D86" s="323" t="s">
        <v>1189</v>
      </c>
      <c r="E86" s="324" t="s">
        <v>465</v>
      </c>
      <c r="F86" s="325">
        <v>1905</v>
      </c>
      <c r="G86" s="324" t="s">
        <v>1145</v>
      </c>
      <c r="H86" s="326">
        <v>0.02974537037037037</v>
      </c>
      <c r="I86" s="327">
        <v>14.007782101167315</v>
      </c>
      <c r="J86" s="328">
        <v>0.002974537037037037</v>
      </c>
    </row>
    <row r="87" spans="1:10" ht="15" customHeight="1">
      <c r="A87" s="321">
        <v>86</v>
      </c>
      <c r="B87" s="332">
        <v>2</v>
      </c>
      <c r="C87" s="322">
        <v>149</v>
      </c>
      <c r="D87" s="323" t="s">
        <v>1037</v>
      </c>
      <c r="E87" s="324" t="s">
        <v>494</v>
      </c>
      <c r="F87" s="325">
        <v>1960</v>
      </c>
      <c r="G87" s="324" t="s">
        <v>1038</v>
      </c>
      <c r="H87" s="326">
        <v>0.02980324074074074</v>
      </c>
      <c r="I87" s="327">
        <v>13.980582524271846</v>
      </c>
      <c r="J87" s="328">
        <v>0.002980324074074074</v>
      </c>
    </row>
    <row r="88" spans="1:10" ht="15" customHeight="1">
      <c r="A88" s="321">
        <v>87</v>
      </c>
      <c r="B88" s="321"/>
      <c r="C88" s="322">
        <v>266</v>
      </c>
      <c r="D88" s="323" t="s">
        <v>1190</v>
      </c>
      <c r="E88" s="324" t="s">
        <v>465</v>
      </c>
      <c r="F88" s="325">
        <v>1973</v>
      </c>
      <c r="G88" s="324" t="s">
        <v>540</v>
      </c>
      <c r="H88" s="326">
        <v>0.02981481481481481</v>
      </c>
      <c r="I88" s="327">
        <v>13.975155279503108</v>
      </c>
      <c r="J88" s="328">
        <v>0.0029814814814814812</v>
      </c>
    </row>
    <row r="89" spans="1:10" ht="15" customHeight="1">
      <c r="A89" s="321">
        <v>88</v>
      </c>
      <c r="B89" s="321"/>
      <c r="C89" s="322">
        <v>782</v>
      </c>
      <c r="D89" s="323" t="s">
        <v>1191</v>
      </c>
      <c r="E89" s="324" t="s">
        <v>465</v>
      </c>
      <c r="F89" s="325">
        <v>1967</v>
      </c>
      <c r="G89" s="324" t="s">
        <v>508</v>
      </c>
      <c r="H89" s="326">
        <v>0.030000000000000002</v>
      </c>
      <c r="I89" s="327">
        <v>13.888888888888888</v>
      </c>
      <c r="J89" s="328">
        <v>0.003</v>
      </c>
    </row>
    <row r="90" spans="1:10" ht="15" customHeight="1">
      <c r="A90" s="321">
        <v>89</v>
      </c>
      <c r="B90" s="321"/>
      <c r="C90" s="322">
        <v>25</v>
      </c>
      <c r="D90" s="323" t="s">
        <v>1192</v>
      </c>
      <c r="E90" s="324" t="s">
        <v>465</v>
      </c>
      <c r="F90" s="325">
        <v>1982</v>
      </c>
      <c r="G90" s="324" t="s">
        <v>568</v>
      </c>
      <c r="H90" s="326">
        <v>0.030046296296296297</v>
      </c>
      <c r="I90" s="327">
        <v>13.867488443759632</v>
      </c>
      <c r="J90" s="328">
        <v>0.0030046296296296297</v>
      </c>
    </row>
    <row r="91" spans="1:10" ht="15" customHeight="1">
      <c r="A91" s="321">
        <v>90</v>
      </c>
      <c r="B91" s="321"/>
      <c r="C91" s="322">
        <v>794</v>
      </c>
      <c r="D91" s="323" t="s">
        <v>1193</v>
      </c>
      <c r="E91" s="324" t="s">
        <v>465</v>
      </c>
      <c r="F91" s="325">
        <v>1956</v>
      </c>
      <c r="G91" s="324" t="s">
        <v>508</v>
      </c>
      <c r="H91" s="326">
        <v>0.03005787037037037</v>
      </c>
      <c r="I91" s="327">
        <v>13.862148633038123</v>
      </c>
      <c r="J91" s="328">
        <v>0.003005787037037037</v>
      </c>
    </row>
    <row r="92" spans="1:10" ht="15" customHeight="1">
      <c r="A92" s="321">
        <v>91</v>
      </c>
      <c r="B92" s="321"/>
      <c r="C92" s="322">
        <v>270</v>
      </c>
      <c r="D92" s="323" t="s">
        <v>1194</v>
      </c>
      <c r="E92" s="324" t="s">
        <v>465</v>
      </c>
      <c r="F92" s="325">
        <v>1962</v>
      </c>
      <c r="G92" s="324" t="s">
        <v>468</v>
      </c>
      <c r="H92" s="326">
        <v>0.03006944444444444</v>
      </c>
      <c r="I92" s="327">
        <v>13.856812933025408</v>
      </c>
      <c r="J92" s="328">
        <v>0.003006944444444444</v>
      </c>
    </row>
    <row r="93" spans="1:10" ht="15" customHeight="1">
      <c r="A93" s="321">
        <v>92</v>
      </c>
      <c r="B93" s="321"/>
      <c r="C93" s="322">
        <v>780</v>
      </c>
      <c r="D93" s="323" t="s">
        <v>1195</v>
      </c>
      <c r="E93" s="324" t="s">
        <v>465</v>
      </c>
      <c r="F93" s="325">
        <v>1961</v>
      </c>
      <c r="G93" s="324" t="s">
        <v>540</v>
      </c>
      <c r="H93" s="326">
        <v>0.030104166666666668</v>
      </c>
      <c r="I93" s="327">
        <v>13.840830449826989</v>
      </c>
      <c r="J93" s="328">
        <v>0.003010416666666667</v>
      </c>
    </row>
    <row r="94" spans="1:10" ht="15" customHeight="1">
      <c r="A94" s="321">
        <v>93</v>
      </c>
      <c r="B94" s="321"/>
      <c r="C94" s="322">
        <v>277</v>
      </c>
      <c r="D94" s="323" t="s">
        <v>917</v>
      </c>
      <c r="E94" s="324" t="s">
        <v>465</v>
      </c>
      <c r="F94" s="325">
        <v>1971</v>
      </c>
      <c r="G94" s="324" t="s">
        <v>568</v>
      </c>
      <c r="H94" s="326">
        <v>0.030162037037037032</v>
      </c>
      <c r="I94" s="327">
        <v>13.814274750575597</v>
      </c>
      <c r="J94" s="328">
        <v>0.0030162037037037032</v>
      </c>
    </row>
    <row r="95" spans="1:10" ht="15" customHeight="1">
      <c r="A95" s="321">
        <v>94</v>
      </c>
      <c r="B95" s="321"/>
      <c r="C95" s="322">
        <v>139</v>
      </c>
      <c r="D95" s="323" t="s">
        <v>1196</v>
      </c>
      <c r="E95" s="324" t="s">
        <v>465</v>
      </c>
      <c r="F95" s="325">
        <v>1967</v>
      </c>
      <c r="G95" s="324" t="s">
        <v>1197</v>
      </c>
      <c r="H95" s="326">
        <v>0.030185185185185186</v>
      </c>
      <c r="I95" s="327">
        <v>13.803680981595091</v>
      </c>
      <c r="J95" s="328">
        <v>0.0030185185185185185</v>
      </c>
    </row>
    <row r="96" spans="1:10" ht="15" customHeight="1">
      <c r="A96" s="321">
        <v>95</v>
      </c>
      <c r="B96" s="321"/>
      <c r="C96" s="322">
        <v>171</v>
      </c>
      <c r="D96" s="323" t="s">
        <v>523</v>
      </c>
      <c r="E96" s="324" t="s">
        <v>465</v>
      </c>
      <c r="F96" s="325">
        <v>1956</v>
      </c>
      <c r="G96" s="324" t="s">
        <v>470</v>
      </c>
      <c r="H96" s="326">
        <v>0.03019675925925926</v>
      </c>
      <c r="I96" s="327">
        <v>13.798390187811421</v>
      </c>
      <c r="J96" s="328">
        <v>0.003019675925925926</v>
      </c>
    </row>
    <row r="97" spans="1:10" ht="15" customHeight="1">
      <c r="A97" s="321">
        <v>96</v>
      </c>
      <c r="B97" s="321"/>
      <c r="C97" s="322">
        <v>290</v>
      </c>
      <c r="D97" s="323" t="s">
        <v>1198</v>
      </c>
      <c r="E97" s="324" t="s">
        <v>465</v>
      </c>
      <c r="F97" s="325">
        <v>1965</v>
      </c>
      <c r="G97" s="324" t="s">
        <v>1074</v>
      </c>
      <c r="H97" s="326">
        <v>0.030219907407407407</v>
      </c>
      <c r="I97" s="327">
        <v>13.787820758330142</v>
      </c>
      <c r="J97" s="328">
        <v>0.003021990740740741</v>
      </c>
    </row>
    <row r="98" spans="1:10" ht="15" customHeight="1">
      <c r="A98" s="321">
        <v>97</v>
      </c>
      <c r="B98" s="321"/>
      <c r="C98" s="322">
        <v>223</v>
      </c>
      <c r="D98" s="323" t="s">
        <v>1199</v>
      </c>
      <c r="E98" s="324" t="s">
        <v>465</v>
      </c>
      <c r="F98" s="325">
        <v>1970</v>
      </c>
      <c r="G98" s="324" t="s">
        <v>1200</v>
      </c>
      <c r="H98" s="326">
        <v>0.03027777777777778</v>
      </c>
      <c r="I98" s="327">
        <v>13.761467889908255</v>
      </c>
      <c r="J98" s="328">
        <v>0.0030277777777777777</v>
      </c>
    </row>
    <row r="99" spans="1:10" ht="15" customHeight="1">
      <c r="A99" s="321">
        <v>98</v>
      </c>
      <c r="B99" s="332">
        <v>3</v>
      </c>
      <c r="C99" s="322">
        <v>88</v>
      </c>
      <c r="D99" s="323" t="s">
        <v>1039</v>
      </c>
      <c r="E99" s="324" t="s">
        <v>494</v>
      </c>
      <c r="F99" s="325">
        <v>1969</v>
      </c>
      <c r="G99" s="324" t="s">
        <v>1040</v>
      </c>
      <c r="H99" s="326">
        <v>0.030312499999999996</v>
      </c>
      <c r="I99" s="327">
        <v>13.745704467353953</v>
      </c>
      <c r="J99" s="328">
        <v>0.0030312499999999997</v>
      </c>
    </row>
    <row r="100" spans="1:10" ht="15" customHeight="1">
      <c r="A100" s="321">
        <v>99</v>
      </c>
      <c r="B100" s="321"/>
      <c r="C100" s="322">
        <v>791</v>
      </c>
      <c r="D100" s="323" t="s">
        <v>1201</v>
      </c>
      <c r="E100" s="324" t="s">
        <v>465</v>
      </c>
      <c r="F100" s="325">
        <v>1974</v>
      </c>
      <c r="G100" s="324" t="s">
        <v>476</v>
      </c>
      <c r="H100" s="326">
        <v>0.030324074074074073</v>
      </c>
      <c r="I100" s="327">
        <v>13.740458015267174</v>
      </c>
      <c r="J100" s="328">
        <v>0.0030324074074074073</v>
      </c>
    </row>
    <row r="101" spans="1:10" ht="15" customHeight="1">
      <c r="A101" s="321">
        <v>100</v>
      </c>
      <c r="B101" s="321"/>
      <c r="C101" s="322">
        <v>249</v>
      </c>
      <c r="D101" s="323" t="s">
        <v>1202</v>
      </c>
      <c r="E101" s="324" t="s">
        <v>465</v>
      </c>
      <c r="F101" s="325">
        <v>1964</v>
      </c>
      <c r="G101" s="324" t="s">
        <v>537</v>
      </c>
      <c r="H101" s="326">
        <v>0.030358796296296297</v>
      </c>
      <c r="I101" s="327">
        <v>13.724742661075105</v>
      </c>
      <c r="J101" s="328">
        <v>0.0030358796296296297</v>
      </c>
    </row>
    <row r="102" spans="1:10" ht="15" customHeight="1">
      <c r="A102" s="321">
        <v>101</v>
      </c>
      <c r="B102" s="321"/>
      <c r="C102" s="322">
        <v>778</v>
      </c>
      <c r="D102" s="323" t="s">
        <v>1203</v>
      </c>
      <c r="E102" s="324" t="s">
        <v>465</v>
      </c>
      <c r="F102" s="325">
        <v>1980</v>
      </c>
      <c r="G102" s="324" t="s">
        <v>1204</v>
      </c>
      <c r="H102" s="326">
        <v>0.030428240740740742</v>
      </c>
      <c r="I102" s="327">
        <v>13.693419551160135</v>
      </c>
      <c r="J102" s="328">
        <v>0.003042824074074074</v>
      </c>
    </row>
    <row r="103" spans="1:10" ht="15" customHeight="1">
      <c r="A103" s="321">
        <v>102</v>
      </c>
      <c r="B103" s="321"/>
      <c r="C103" s="322">
        <v>77</v>
      </c>
      <c r="D103" s="323" t="s">
        <v>1205</v>
      </c>
      <c r="E103" s="324" t="s">
        <v>465</v>
      </c>
      <c r="F103" s="325">
        <v>1980</v>
      </c>
      <c r="G103" s="324" t="s">
        <v>1139</v>
      </c>
      <c r="H103" s="326">
        <v>0.03043981481481482</v>
      </c>
      <c r="I103" s="327">
        <v>13.688212927756652</v>
      </c>
      <c r="J103" s="328">
        <v>0.0030439814814814817</v>
      </c>
    </row>
    <row r="104" spans="1:10" ht="15" customHeight="1">
      <c r="A104" s="321">
        <v>103</v>
      </c>
      <c r="B104" s="321"/>
      <c r="C104" s="322">
        <v>57</v>
      </c>
      <c r="D104" s="323" t="s">
        <v>1206</v>
      </c>
      <c r="E104" s="324" t="s">
        <v>465</v>
      </c>
      <c r="F104" s="325">
        <v>1905</v>
      </c>
      <c r="G104" s="324" t="s">
        <v>1145</v>
      </c>
      <c r="H104" s="326">
        <v>0.030474537037037036</v>
      </c>
      <c r="I104" s="327">
        <v>13.672616786935057</v>
      </c>
      <c r="J104" s="328">
        <v>0.0030474537037037037</v>
      </c>
    </row>
    <row r="105" spans="1:10" ht="15" customHeight="1">
      <c r="A105" s="321">
        <v>104</v>
      </c>
      <c r="B105" s="332">
        <v>4</v>
      </c>
      <c r="C105" s="322">
        <v>96</v>
      </c>
      <c r="D105" s="323" t="s">
        <v>1041</v>
      </c>
      <c r="E105" s="324" t="s">
        <v>494</v>
      </c>
      <c r="F105" s="325">
        <v>1963</v>
      </c>
      <c r="G105" s="324" t="s">
        <v>1040</v>
      </c>
      <c r="H105" s="326">
        <v>0.03053240740740741</v>
      </c>
      <c r="I105" s="327">
        <v>13.646702047005306</v>
      </c>
      <c r="J105" s="328">
        <v>0.003053240740740741</v>
      </c>
    </row>
    <row r="106" spans="1:10" ht="15" customHeight="1">
      <c r="A106" s="321">
        <v>105</v>
      </c>
      <c r="B106" s="321"/>
      <c r="C106" s="322">
        <v>256</v>
      </c>
      <c r="D106" s="323" t="s">
        <v>1207</v>
      </c>
      <c r="E106" s="324" t="s">
        <v>465</v>
      </c>
      <c r="F106" s="325">
        <v>1970</v>
      </c>
      <c r="G106" s="324" t="s">
        <v>1208</v>
      </c>
      <c r="H106" s="326">
        <v>0.03061342592592593</v>
      </c>
      <c r="I106" s="327">
        <v>13.610586011342152</v>
      </c>
      <c r="J106" s="328">
        <v>0.003061342592592593</v>
      </c>
    </row>
    <row r="107" spans="1:10" ht="15" customHeight="1">
      <c r="A107" s="321">
        <v>106</v>
      </c>
      <c r="B107" s="321"/>
      <c r="C107" s="322">
        <v>245</v>
      </c>
      <c r="D107" s="323" t="s">
        <v>1209</v>
      </c>
      <c r="E107" s="324" t="s">
        <v>465</v>
      </c>
      <c r="F107" s="325">
        <v>1975</v>
      </c>
      <c r="G107" s="324" t="s">
        <v>470</v>
      </c>
      <c r="H107" s="326">
        <v>0.030636574074074076</v>
      </c>
      <c r="I107" s="327">
        <v>13.60030222893842</v>
      </c>
      <c r="J107" s="328">
        <v>0.0030636574074074077</v>
      </c>
    </row>
    <row r="108" spans="1:10" ht="15" customHeight="1">
      <c r="A108" s="321">
        <v>107</v>
      </c>
      <c r="B108" s="321"/>
      <c r="C108" s="322">
        <v>187</v>
      </c>
      <c r="D108" s="323" t="s">
        <v>649</v>
      </c>
      <c r="E108" s="324" t="s">
        <v>465</v>
      </c>
      <c r="F108" s="325">
        <v>1958</v>
      </c>
      <c r="G108" s="324" t="s">
        <v>630</v>
      </c>
      <c r="H108" s="326">
        <v>0.030648148148148147</v>
      </c>
      <c r="I108" s="327">
        <v>13.595166163141995</v>
      </c>
      <c r="J108" s="328">
        <v>0.0030648148148148145</v>
      </c>
    </row>
    <row r="109" spans="1:10" ht="15" customHeight="1">
      <c r="A109" s="321">
        <v>108</v>
      </c>
      <c r="B109" s="321"/>
      <c r="C109" s="322">
        <v>78</v>
      </c>
      <c r="D109" s="323" t="s">
        <v>544</v>
      </c>
      <c r="E109" s="324" t="s">
        <v>465</v>
      </c>
      <c r="F109" s="325">
        <v>1980</v>
      </c>
      <c r="G109" s="324" t="s">
        <v>1139</v>
      </c>
      <c r="H109" s="326">
        <v>0.03068287037037037</v>
      </c>
      <c r="I109" s="327">
        <v>13.579781214635986</v>
      </c>
      <c r="J109" s="328">
        <v>0.003068287037037037</v>
      </c>
    </row>
    <row r="110" spans="1:10" ht="15" customHeight="1">
      <c r="A110" s="321">
        <v>109</v>
      </c>
      <c r="B110" s="321"/>
      <c r="C110" s="322">
        <v>135</v>
      </c>
      <c r="D110" s="323" t="s">
        <v>654</v>
      </c>
      <c r="E110" s="324" t="s">
        <v>465</v>
      </c>
      <c r="F110" s="325">
        <v>1971</v>
      </c>
      <c r="G110" s="324" t="s">
        <v>468</v>
      </c>
      <c r="H110" s="326">
        <v>0.030752314814814816</v>
      </c>
      <c r="I110" s="327">
        <v>13.549115543846442</v>
      </c>
      <c r="J110" s="328">
        <v>0.0030752314814814817</v>
      </c>
    </row>
    <row r="111" spans="1:10" ht="15" customHeight="1">
      <c r="A111" s="321">
        <v>110</v>
      </c>
      <c r="B111" s="321"/>
      <c r="C111" s="322">
        <v>54</v>
      </c>
      <c r="D111" s="323" t="s">
        <v>1210</v>
      </c>
      <c r="E111" s="324" t="s">
        <v>465</v>
      </c>
      <c r="F111" s="325">
        <v>1905</v>
      </c>
      <c r="G111" s="324" t="s">
        <v>1145</v>
      </c>
      <c r="H111" s="326">
        <v>0.03078703703703704</v>
      </c>
      <c r="I111" s="327">
        <v>13.533834586466163</v>
      </c>
      <c r="J111" s="328">
        <v>0.003078703703703704</v>
      </c>
    </row>
    <row r="112" spans="1:10" ht="15" customHeight="1">
      <c r="A112" s="321">
        <v>111</v>
      </c>
      <c r="B112" s="321"/>
      <c r="C112" s="322">
        <v>61</v>
      </c>
      <c r="D112" s="323" t="s">
        <v>1211</v>
      </c>
      <c r="E112" s="324" t="s">
        <v>465</v>
      </c>
      <c r="F112" s="325">
        <v>1965</v>
      </c>
      <c r="G112" s="324" t="s">
        <v>1145</v>
      </c>
      <c r="H112" s="326">
        <v>0.03079861111111111</v>
      </c>
      <c r="I112" s="327">
        <v>13.528748590755356</v>
      </c>
      <c r="J112" s="328">
        <v>0.003079861111111111</v>
      </c>
    </row>
    <row r="113" spans="1:10" ht="15" customHeight="1">
      <c r="A113" s="321">
        <v>112</v>
      </c>
      <c r="B113" s="321"/>
      <c r="C113" s="322">
        <v>280</v>
      </c>
      <c r="D113" s="323" t="s">
        <v>1212</v>
      </c>
      <c r="E113" s="324" t="s">
        <v>465</v>
      </c>
      <c r="F113" s="325">
        <v>1966</v>
      </c>
      <c r="G113" s="324" t="s">
        <v>540</v>
      </c>
      <c r="H113" s="326">
        <v>0.030810185185185187</v>
      </c>
      <c r="I113" s="327">
        <v>13.5236664162284</v>
      </c>
      <c r="J113" s="328">
        <v>0.0030810185185185185</v>
      </c>
    </row>
    <row r="114" spans="1:10" ht="15" customHeight="1">
      <c r="A114" s="321">
        <v>113</v>
      </c>
      <c r="B114" s="321"/>
      <c r="C114" s="322">
        <v>15</v>
      </c>
      <c r="D114" s="323" t="s">
        <v>639</v>
      </c>
      <c r="E114" s="324" t="s">
        <v>465</v>
      </c>
      <c r="F114" s="325">
        <v>1976</v>
      </c>
      <c r="G114" s="324" t="s">
        <v>468</v>
      </c>
      <c r="H114" s="326">
        <v>0.030844907407407404</v>
      </c>
      <c r="I114" s="327">
        <v>13.508442776735462</v>
      </c>
      <c r="J114" s="328">
        <v>0.0030844907407407405</v>
      </c>
    </row>
    <row r="115" spans="1:10" ht="15" customHeight="1">
      <c r="A115" s="321">
        <v>114</v>
      </c>
      <c r="B115" s="321"/>
      <c r="C115" s="322">
        <v>34</v>
      </c>
      <c r="D115" s="323" t="s">
        <v>1213</v>
      </c>
      <c r="E115" s="324" t="s">
        <v>465</v>
      </c>
      <c r="F115" s="325">
        <v>1957</v>
      </c>
      <c r="G115" s="324" t="s">
        <v>568</v>
      </c>
      <c r="H115" s="326">
        <v>0.030879629629629632</v>
      </c>
      <c r="I115" s="327">
        <v>13.493253373313342</v>
      </c>
      <c r="J115" s="328">
        <v>0.0030879629629629634</v>
      </c>
    </row>
    <row r="116" spans="1:10" ht="15" customHeight="1">
      <c r="A116" s="321">
        <v>115</v>
      </c>
      <c r="B116" s="321"/>
      <c r="C116" s="322">
        <v>55</v>
      </c>
      <c r="D116" s="323" t="s">
        <v>1214</v>
      </c>
      <c r="E116" s="324" t="s">
        <v>465</v>
      </c>
      <c r="F116" s="325">
        <v>1905</v>
      </c>
      <c r="G116" s="324" t="s">
        <v>1145</v>
      </c>
      <c r="H116" s="326">
        <v>0.03091435185185185</v>
      </c>
      <c r="I116" s="327">
        <v>13.47809809060277</v>
      </c>
      <c r="J116" s="328">
        <v>0.003091435185185185</v>
      </c>
    </row>
    <row r="117" spans="1:10" ht="15" customHeight="1">
      <c r="A117" s="321">
        <v>116</v>
      </c>
      <c r="B117" s="321"/>
      <c r="C117" s="322">
        <v>193</v>
      </c>
      <c r="D117" s="323" t="s">
        <v>1215</v>
      </c>
      <c r="E117" s="324" t="s">
        <v>465</v>
      </c>
      <c r="F117" s="325">
        <v>1977</v>
      </c>
      <c r="G117" s="324" t="s">
        <v>1216</v>
      </c>
      <c r="H117" s="326">
        <v>0.030949074074074077</v>
      </c>
      <c r="I117" s="327">
        <v>13.462976813762154</v>
      </c>
      <c r="J117" s="328">
        <v>0.0030949074074074078</v>
      </c>
    </row>
    <row r="118" spans="1:10" ht="15" customHeight="1">
      <c r="A118" s="321">
        <v>117</v>
      </c>
      <c r="B118" s="321"/>
      <c r="C118" s="322">
        <v>224</v>
      </c>
      <c r="D118" s="323" t="s">
        <v>1217</v>
      </c>
      <c r="E118" s="324" t="s">
        <v>465</v>
      </c>
      <c r="F118" s="325">
        <v>1970</v>
      </c>
      <c r="G118" s="324" t="s">
        <v>1218</v>
      </c>
      <c r="H118" s="326">
        <v>0.03099537037037037</v>
      </c>
      <c r="I118" s="327">
        <v>13.44286781179985</v>
      </c>
      <c r="J118" s="328">
        <v>0.003099537037037037</v>
      </c>
    </row>
    <row r="119" spans="1:10" ht="15" customHeight="1">
      <c r="A119" s="321">
        <v>118</v>
      </c>
      <c r="B119" s="321"/>
      <c r="C119" s="322">
        <v>200</v>
      </c>
      <c r="D119" s="323" t="s">
        <v>1219</v>
      </c>
      <c r="E119" s="324" t="s">
        <v>465</v>
      </c>
      <c r="F119" s="325">
        <v>1924</v>
      </c>
      <c r="G119" s="324" t="s">
        <v>527</v>
      </c>
      <c r="H119" s="326">
        <v>0.031030092592592592</v>
      </c>
      <c r="I119" s="327">
        <v>13.427825438269302</v>
      </c>
      <c r="J119" s="328">
        <v>0.0031030092592592593</v>
      </c>
    </row>
    <row r="120" spans="1:10" ht="15" customHeight="1">
      <c r="A120" s="321">
        <v>119</v>
      </c>
      <c r="B120" s="321"/>
      <c r="C120" s="322">
        <v>293</v>
      </c>
      <c r="D120" s="323" t="s">
        <v>1220</v>
      </c>
      <c r="E120" s="324" t="s">
        <v>465</v>
      </c>
      <c r="F120" s="325">
        <v>1975</v>
      </c>
      <c r="G120" s="324" t="s">
        <v>508</v>
      </c>
      <c r="H120" s="326">
        <v>0.031041666666666665</v>
      </c>
      <c r="I120" s="327">
        <v>13.42281879194631</v>
      </c>
      <c r="J120" s="328">
        <v>0.0031041666666666665</v>
      </c>
    </row>
    <row r="121" spans="1:10" ht="15" customHeight="1">
      <c r="A121" s="321">
        <v>120</v>
      </c>
      <c r="B121" s="321"/>
      <c r="C121" s="322">
        <v>50</v>
      </c>
      <c r="D121" s="323" t="s">
        <v>554</v>
      </c>
      <c r="E121" s="324" t="s">
        <v>465</v>
      </c>
      <c r="F121" s="325">
        <v>1968</v>
      </c>
      <c r="G121" s="324" t="s">
        <v>1153</v>
      </c>
      <c r="H121" s="326">
        <v>0.031041666666666665</v>
      </c>
      <c r="I121" s="327">
        <v>13.42281879194631</v>
      </c>
      <c r="J121" s="328">
        <v>0.0031041666666666665</v>
      </c>
    </row>
    <row r="122" spans="1:10" ht="15" customHeight="1">
      <c r="A122" s="321">
        <v>121</v>
      </c>
      <c r="B122" s="321"/>
      <c r="C122" s="322">
        <v>152</v>
      </c>
      <c r="D122" s="323" t="s">
        <v>1221</v>
      </c>
      <c r="E122" s="324" t="s">
        <v>465</v>
      </c>
      <c r="F122" s="325">
        <v>1957</v>
      </c>
      <c r="G122" s="324" t="s">
        <v>1222</v>
      </c>
      <c r="H122" s="326">
        <v>0.031053240740740742</v>
      </c>
      <c r="I122" s="327">
        <v>13.417815877748788</v>
      </c>
      <c r="J122" s="328">
        <v>0.003105324074074074</v>
      </c>
    </row>
    <row r="123" spans="1:10" ht="15" customHeight="1">
      <c r="A123" s="321">
        <v>122</v>
      </c>
      <c r="B123" s="321"/>
      <c r="C123" s="322">
        <v>210</v>
      </c>
      <c r="D123" s="323" t="s">
        <v>1223</v>
      </c>
      <c r="E123" s="324" t="s">
        <v>465</v>
      </c>
      <c r="F123" s="325">
        <v>1948</v>
      </c>
      <c r="G123" s="324" t="s">
        <v>1224</v>
      </c>
      <c r="H123" s="326">
        <v>0.031064814814814812</v>
      </c>
      <c r="I123" s="327">
        <v>13.412816691505219</v>
      </c>
      <c r="J123" s="328">
        <v>0.0031064814814814813</v>
      </c>
    </row>
    <row r="124" spans="1:10" ht="15" customHeight="1">
      <c r="A124" s="321">
        <v>123</v>
      </c>
      <c r="B124" s="321"/>
      <c r="C124" s="322">
        <v>30</v>
      </c>
      <c r="D124" s="323" t="s">
        <v>1225</v>
      </c>
      <c r="E124" s="324" t="s">
        <v>465</v>
      </c>
      <c r="F124" s="325">
        <v>1962</v>
      </c>
      <c r="G124" s="324" t="s">
        <v>568</v>
      </c>
      <c r="H124" s="326">
        <v>0.031099537037037037</v>
      </c>
      <c r="I124" s="327">
        <v>13.397841458876071</v>
      </c>
      <c r="J124" s="328">
        <v>0.0031099537037037038</v>
      </c>
    </row>
    <row r="125" spans="1:10" ht="15" customHeight="1">
      <c r="A125" s="321">
        <v>124</v>
      </c>
      <c r="B125" s="321"/>
      <c r="C125" s="322">
        <v>227</v>
      </c>
      <c r="D125" s="323" t="s">
        <v>1226</v>
      </c>
      <c r="E125" s="324" t="s">
        <v>465</v>
      </c>
      <c r="F125" s="325">
        <v>1971</v>
      </c>
      <c r="G125" s="324" t="s">
        <v>1048</v>
      </c>
      <c r="H125" s="326">
        <v>0.031099537037037037</v>
      </c>
      <c r="I125" s="327">
        <v>13.397841458876071</v>
      </c>
      <c r="J125" s="328">
        <v>0.0031099537037037038</v>
      </c>
    </row>
    <row r="126" spans="1:10" ht="15" customHeight="1">
      <c r="A126" s="321">
        <v>125</v>
      </c>
      <c r="B126" s="321"/>
      <c r="C126" s="322">
        <v>125</v>
      </c>
      <c r="D126" s="323" t="s">
        <v>1227</v>
      </c>
      <c r="E126" s="324" t="s">
        <v>465</v>
      </c>
      <c r="F126" s="325">
        <v>1962</v>
      </c>
      <c r="G126" s="324" t="s">
        <v>540</v>
      </c>
      <c r="H126" s="326">
        <v>0.031111111111111107</v>
      </c>
      <c r="I126" s="327">
        <v>13.392857142857146</v>
      </c>
      <c r="J126" s="328">
        <v>0.0031111111111111105</v>
      </c>
    </row>
    <row r="127" spans="1:10" ht="15" customHeight="1">
      <c r="A127" s="321">
        <v>126</v>
      </c>
      <c r="B127" s="321"/>
      <c r="C127" s="322">
        <v>51</v>
      </c>
      <c r="D127" s="323" t="s">
        <v>1228</v>
      </c>
      <c r="E127" s="324" t="s">
        <v>465</v>
      </c>
      <c r="F127" s="325">
        <v>1950</v>
      </c>
      <c r="G127" s="324" t="s">
        <v>1153</v>
      </c>
      <c r="H127" s="326">
        <v>0.031145833333333334</v>
      </c>
      <c r="I127" s="327">
        <v>13.377926421404682</v>
      </c>
      <c r="J127" s="328">
        <v>0.0031145833333333334</v>
      </c>
    </row>
    <row r="128" spans="1:10" ht="15" customHeight="1">
      <c r="A128" s="321">
        <v>127</v>
      </c>
      <c r="B128" s="332">
        <v>5</v>
      </c>
      <c r="C128" s="322">
        <v>22</v>
      </c>
      <c r="D128" s="323" t="s">
        <v>1042</v>
      </c>
      <c r="E128" s="324" t="s">
        <v>494</v>
      </c>
      <c r="F128" s="325">
        <v>1972</v>
      </c>
      <c r="G128" s="324" t="s">
        <v>568</v>
      </c>
      <c r="H128" s="326">
        <v>0.031157407407407408</v>
      </c>
      <c r="I128" s="327">
        <v>13.37295690936107</v>
      </c>
      <c r="J128" s="328">
        <v>0.003115740740740741</v>
      </c>
    </row>
    <row r="129" spans="1:10" ht="15" customHeight="1">
      <c r="A129" s="321">
        <v>128</v>
      </c>
      <c r="B129" s="321"/>
      <c r="C129" s="322">
        <v>786</v>
      </c>
      <c r="D129" s="323" t="s">
        <v>1229</v>
      </c>
      <c r="E129" s="324" t="s">
        <v>465</v>
      </c>
      <c r="F129" s="325">
        <v>1973</v>
      </c>
      <c r="G129" s="324" t="s">
        <v>508</v>
      </c>
      <c r="H129" s="326">
        <v>0.03116898148148148</v>
      </c>
      <c r="I129" s="327">
        <v>13.367991088005942</v>
      </c>
      <c r="J129" s="328">
        <v>0.003116898148148148</v>
      </c>
    </row>
    <row r="130" spans="1:10" ht="15" customHeight="1">
      <c r="A130" s="321">
        <v>129</v>
      </c>
      <c r="B130" s="321"/>
      <c r="C130" s="322">
        <v>119</v>
      </c>
      <c r="D130" s="323" t="s">
        <v>1230</v>
      </c>
      <c r="E130" s="324" t="s">
        <v>465</v>
      </c>
      <c r="F130" s="325">
        <v>1957</v>
      </c>
      <c r="G130" s="324" t="s">
        <v>1231</v>
      </c>
      <c r="H130" s="326">
        <v>0.0312962962962963</v>
      </c>
      <c r="I130" s="327">
        <v>13.313609467455619</v>
      </c>
      <c r="J130" s="328">
        <v>0.00312962962962963</v>
      </c>
    </row>
    <row r="131" spans="1:10" ht="15" customHeight="1">
      <c r="A131" s="321">
        <v>130</v>
      </c>
      <c r="B131" s="321"/>
      <c r="C131" s="322">
        <v>110</v>
      </c>
      <c r="D131" s="323" t="s">
        <v>1232</v>
      </c>
      <c r="E131" s="324" t="s">
        <v>465</v>
      </c>
      <c r="F131" s="325">
        <v>1952</v>
      </c>
      <c r="G131" s="324" t="s">
        <v>1057</v>
      </c>
      <c r="H131" s="326">
        <v>0.03137731481481481</v>
      </c>
      <c r="I131" s="327">
        <v>13.2792327554408</v>
      </c>
      <c r="J131" s="328">
        <v>0.003137731481481481</v>
      </c>
    </row>
    <row r="132" spans="1:10" ht="15" customHeight="1">
      <c r="A132" s="321">
        <v>131</v>
      </c>
      <c r="B132" s="321"/>
      <c r="C132" s="322">
        <v>285</v>
      </c>
      <c r="D132" s="323" t="s">
        <v>1233</v>
      </c>
      <c r="E132" s="324" t="s">
        <v>465</v>
      </c>
      <c r="F132" s="325">
        <v>1964</v>
      </c>
      <c r="G132" s="324" t="s">
        <v>612</v>
      </c>
      <c r="H132" s="326">
        <v>0.03146990740740741</v>
      </c>
      <c r="I132" s="327">
        <v>13.240161824200072</v>
      </c>
      <c r="J132" s="328">
        <v>0.003146990740740741</v>
      </c>
    </row>
    <row r="133" spans="1:10" ht="15" customHeight="1">
      <c r="A133" s="321">
        <v>132</v>
      </c>
      <c r="B133" s="321"/>
      <c r="C133" s="322">
        <v>35</v>
      </c>
      <c r="D133" s="323" t="s">
        <v>1234</v>
      </c>
      <c r="E133" s="324" t="s">
        <v>465</v>
      </c>
      <c r="F133" s="325">
        <v>1958</v>
      </c>
      <c r="G133" s="324" t="s">
        <v>568</v>
      </c>
      <c r="H133" s="326">
        <v>0.031504629629629625</v>
      </c>
      <c r="I133" s="327">
        <v>13.225569434239532</v>
      </c>
      <c r="J133" s="328">
        <v>0.0031504629629629625</v>
      </c>
    </row>
    <row r="134" spans="1:10" ht="15" customHeight="1">
      <c r="A134" s="321">
        <v>133</v>
      </c>
      <c r="B134" s="321"/>
      <c r="C134" s="322">
        <v>74</v>
      </c>
      <c r="D134" s="323" t="s">
        <v>1235</v>
      </c>
      <c r="E134" s="324" t="s">
        <v>465</v>
      </c>
      <c r="F134" s="325">
        <v>1980</v>
      </c>
      <c r="G134" s="324" t="s">
        <v>1139</v>
      </c>
      <c r="H134" s="326">
        <v>0.031516203703703706</v>
      </c>
      <c r="I134" s="327">
        <v>13.220712449504221</v>
      </c>
      <c r="J134" s="328">
        <v>0.0031516203703703706</v>
      </c>
    </row>
    <row r="135" spans="1:10" ht="15" customHeight="1">
      <c r="A135" s="321">
        <v>134</v>
      </c>
      <c r="B135" s="321"/>
      <c r="C135" s="322">
        <v>21</v>
      </c>
      <c r="D135" s="323" t="s">
        <v>1236</v>
      </c>
      <c r="E135" s="324" t="s">
        <v>465</v>
      </c>
      <c r="F135" s="325">
        <v>1969</v>
      </c>
      <c r="G135" s="324" t="s">
        <v>468</v>
      </c>
      <c r="H135" s="326">
        <v>0.03155092592592592</v>
      </c>
      <c r="I135" s="327">
        <v>13.206162876008806</v>
      </c>
      <c r="J135" s="328">
        <v>0.003155092592592592</v>
      </c>
    </row>
    <row r="136" spans="1:10" ht="15" customHeight="1">
      <c r="A136" s="321">
        <v>135</v>
      </c>
      <c r="B136" s="321"/>
      <c r="C136" s="322">
        <v>11</v>
      </c>
      <c r="D136" s="323" t="s">
        <v>1237</v>
      </c>
      <c r="E136" s="324" t="s">
        <v>465</v>
      </c>
      <c r="F136" s="325">
        <v>1958</v>
      </c>
      <c r="G136" s="324" t="s">
        <v>468</v>
      </c>
      <c r="H136" s="326">
        <v>0.03159722222222222</v>
      </c>
      <c r="I136" s="327">
        <v>13.186813186813188</v>
      </c>
      <c r="J136" s="328">
        <v>0.003159722222222222</v>
      </c>
    </row>
    <row r="137" spans="1:10" ht="15" customHeight="1">
      <c r="A137" s="321">
        <v>136</v>
      </c>
      <c r="B137" s="321"/>
      <c r="C137" s="322">
        <v>797</v>
      </c>
      <c r="D137" s="323" t="s">
        <v>1238</v>
      </c>
      <c r="E137" s="324" t="s">
        <v>465</v>
      </c>
      <c r="F137" s="325">
        <v>1964</v>
      </c>
      <c r="G137" s="324" t="s">
        <v>1239</v>
      </c>
      <c r="H137" s="326">
        <v>0.031608796296296295</v>
      </c>
      <c r="I137" s="327">
        <v>13.181984621017945</v>
      </c>
      <c r="J137" s="328">
        <v>0.0031608796296296294</v>
      </c>
    </row>
    <row r="138" spans="1:10" ht="15" customHeight="1">
      <c r="A138" s="321">
        <v>137</v>
      </c>
      <c r="B138" s="332">
        <v>6</v>
      </c>
      <c r="C138" s="322">
        <v>220</v>
      </c>
      <c r="D138" s="323" t="s">
        <v>1043</v>
      </c>
      <c r="E138" s="324" t="s">
        <v>494</v>
      </c>
      <c r="F138" s="325">
        <v>1981</v>
      </c>
      <c r="G138" s="324" t="s">
        <v>1044</v>
      </c>
      <c r="H138" s="326">
        <v>0.03163194444444444</v>
      </c>
      <c r="I138" s="327">
        <v>13.172338090010976</v>
      </c>
      <c r="J138" s="328">
        <v>0.003163194444444444</v>
      </c>
    </row>
    <row r="139" spans="1:10" ht="15" customHeight="1">
      <c r="A139" s="321">
        <v>138</v>
      </c>
      <c r="B139" s="332">
        <v>7</v>
      </c>
      <c r="C139" s="322">
        <v>167</v>
      </c>
      <c r="D139" s="323" t="s">
        <v>1045</v>
      </c>
      <c r="E139" s="324" t="s">
        <v>494</v>
      </c>
      <c r="F139" s="325">
        <v>1973</v>
      </c>
      <c r="G139" s="324" t="s">
        <v>524</v>
      </c>
      <c r="H139" s="326">
        <v>0.03166666666666667</v>
      </c>
      <c r="I139" s="327">
        <v>13.157894736842104</v>
      </c>
      <c r="J139" s="328">
        <v>0.003166666666666667</v>
      </c>
    </row>
    <row r="140" spans="1:10" ht="15" customHeight="1">
      <c r="A140" s="321">
        <v>139</v>
      </c>
      <c r="B140" s="321"/>
      <c r="C140" s="322">
        <v>98</v>
      </c>
      <c r="D140" s="323" t="s">
        <v>1240</v>
      </c>
      <c r="E140" s="324" t="s">
        <v>465</v>
      </c>
      <c r="F140" s="325">
        <v>1958</v>
      </c>
      <c r="G140" s="324" t="s">
        <v>1057</v>
      </c>
      <c r="H140" s="326">
        <v>0.03166666666666667</v>
      </c>
      <c r="I140" s="327">
        <v>13.157894736842104</v>
      </c>
      <c r="J140" s="328">
        <v>0.003166666666666667</v>
      </c>
    </row>
    <row r="141" spans="1:10" ht="15" customHeight="1">
      <c r="A141" s="321">
        <v>140</v>
      </c>
      <c r="B141" s="321"/>
      <c r="C141" s="322">
        <v>56</v>
      </c>
      <c r="D141" s="323" t="s">
        <v>1241</v>
      </c>
      <c r="E141" s="324" t="s">
        <v>465</v>
      </c>
      <c r="F141" s="325">
        <v>1905</v>
      </c>
      <c r="G141" s="324" t="s">
        <v>1145</v>
      </c>
      <c r="H141" s="326">
        <v>0.031689814814814816</v>
      </c>
      <c r="I141" s="327">
        <v>13.148283418553689</v>
      </c>
      <c r="J141" s="328">
        <v>0.003168981481481482</v>
      </c>
    </row>
    <row r="142" spans="1:10" ht="15" customHeight="1">
      <c r="A142" s="321">
        <v>141</v>
      </c>
      <c r="B142" s="321"/>
      <c r="C142" s="322">
        <v>70</v>
      </c>
      <c r="D142" s="323" t="s">
        <v>1242</v>
      </c>
      <c r="E142" s="324" t="s">
        <v>465</v>
      </c>
      <c r="F142" s="325">
        <v>1905</v>
      </c>
      <c r="G142" s="324" t="s">
        <v>1145</v>
      </c>
      <c r="H142" s="326">
        <v>0.031875</v>
      </c>
      <c r="I142" s="327">
        <v>13.071895424836603</v>
      </c>
      <c r="J142" s="328">
        <v>0.0031875000000000002</v>
      </c>
    </row>
    <row r="143" spans="1:10" ht="15" customHeight="1">
      <c r="A143" s="321">
        <v>142</v>
      </c>
      <c r="B143" s="321"/>
      <c r="C143" s="322">
        <v>83</v>
      </c>
      <c r="D143" s="323" t="s">
        <v>1243</v>
      </c>
      <c r="E143" s="324" t="s">
        <v>465</v>
      </c>
      <c r="F143" s="325">
        <v>1900</v>
      </c>
      <c r="G143" s="324" t="s">
        <v>1139</v>
      </c>
      <c r="H143" s="326">
        <v>0.031886574074074074</v>
      </c>
      <c r="I143" s="327">
        <v>13.067150635208712</v>
      </c>
      <c r="J143" s="328">
        <v>0.0031886574074074074</v>
      </c>
    </row>
    <row r="144" spans="1:10" ht="15" customHeight="1">
      <c r="A144" s="321">
        <v>143</v>
      </c>
      <c r="B144" s="321"/>
      <c r="C144" s="322">
        <v>182</v>
      </c>
      <c r="D144" s="323" t="s">
        <v>658</v>
      </c>
      <c r="E144" s="324" t="s">
        <v>465</v>
      </c>
      <c r="F144" s="325">
        <v>1959</v>
      </c>
      <c r="G144" s="324" t="s">
        <v>630</v>
      </c>
      <c r="H144" s="326">
        <v>0.031886574074074074</v>
      </c>
      <c r="I144" s="327">
        <v>13.067150635208712</v>
      </c>
      <c r="J144" s="328">
        <v>0.0031886574074074074</v>
      </c>
    </row>
    <row r="145" spans="1:10" ht="15" customHeight="1">
      <c r="A145" s="321">
        <v>144</v>
      </c>
      <c r="B145" s="321"/>
      <c r="C145" s="322">
        <v>237</v>
      </c>
      <c r="D145" s="323" t="s">
        <v>1244</v>
      </c>
      <c r="E145" s="324" t="s">
        <v>465</v>
      </c>
      <c r="F145" s="325">
        <v>1972</v>
      </c>
      <c r="G145" s="324" t="s">
        <v>527</v>
      </c>
      <c r="H145" s="326">
        <v>0.03196759259259259</v>
      </c>
      <c r="I145" s="327">
        <v>13.034033309196237</v>
      </c>
      <c r="J145" s="328">
        <v>0.003196759259259259</v>
      </c>
    </row>
    <row r="146" spans="1:10" ht="15" customHeight="1">
      <c r="A146" s="321">
        <v>145</v>
      </c>
      <c r="B146" s="321"/>
      <c r="C146" s="322">
        <v>43</v>
      </c>
      <c r="D146" s="323" t="s">
        <v>1245</v>
      </c>
      <c r="E146" s="324" t="s">
        <v>465</v>
      </c>
      <c r="F146" s="325">
        <v>1973</v>
      </c>
      <c r="G146" s="324" t="s">
        <v>568</v>
      </c>
      <c r="H146" s="326">
        <v>0.03200231481481482</v>
      </c>
      <c r="I146" s="327">
        <v>13.019891500904158</v>
      </c>
      <c r="J146" s="328">
        <v>0.003200231481481482</v>
      </c>
    </row>
    <row r="147" spans="1:10" ht="15" customHeight="1">
      <c r="A147" s="321">
        <v>146</v>
      </c>
      <c r="B147" s="321"/>
      <c r="C147" s="322">
        <v>288</v>
      </c>
      <c r="D147" s="323" t="s">
        <v>1246</v>
      </c>
      <c r="E147" s="324" t="s">
        <v>465</v>
      </c>
      <c r="F147" s="325">
        <v>1986</v>
      </c>
      <c r="G147" s="324" t="s">
        <v>508</v>
      </c>
      <c r="H147" s="326">
        <v>0.03208333333333333</v>
      </c>
      <c r="I147" s="327">
        <v>12.987012987012989</v>
      </c>
      <c r="J147" s="328">
        <v>0.003208333333333333</v>
      </c>
    </row>
    <row r="148" spans="1:10" ht="15" customHeight="1">
      <c r="A148" s="321">
        <v>147</v>
      </c>
      <c r="B148" s="321"/>
      <c r="C148" s="322">
        <v>123</v>
      </c>
      <c r="D148" s="323" t="s">
        <v>1247</v>
      </c>
      <c r="E148" s="324" t="s">
        <v>465</v>
      </c>
      <c r="F148" s="325">
        <v>1968</v>
      </c>
      <c r="G148" s="324" t="s">
        <v>1174</v>
      </c>
      <c r="H148" s="326">
        <v>0.03217592592592593</v>
      </c>
      <c r="I148" s="327">
        <v>12.949640287769784</v>
      </c>
      <c r="J148" s="328">
        <v>0.0032175925925925926</v>
      </c>
    </row>
    <row r="149" spans="1:10" ht="15" customHeight="1">
      <c r="A149" s="321">
        <v>148</v>
      </c>
      <c r="B149" s="321"/>
      <c r="C149" s="322">
        <v>18</v>
      </c>
      <c r="D149" s="323" t="s">
        <v>556</v>
      </c>
      <c r="E149" s="324" t="s">
        <v>465</v>
      </c>
      <c r="F149" s="325">
        <v>1946</v>
      </c>
      <c r="G149" s="324" t="s">
        <v>468</v>
      </c>
      <c r="H149" s="326">
        <v>0.03228009259259259</v>
      </c>
      <c r="I149" s="327">
        <v>12.907852276801721</v>
      </c>
      <c r="J149" s="328">
        <v>0.003228009259259259</v>
      </c>
    </row>
    <row r="150" spans="1:10" ht="15" customHeight="1">
      <c r="A150" s="321">
        <v>149</v>
      </c>
      <c r="B150" s="321"/>
      <c r="C150" s="322">
        <v>31</v>
      </c>
      <c r="D150" s="323" t="s">
        <v>1248</v>
      </c>
      <c r="E150" s="324" t="s">
        <v>465</v>
      </c>
      <c r="F150" s="325">
        <v>1958</v>
      </c>
      <c r="G150" s="324" t="s">
        <v>568</v>
      </c>
      <c r="H150" s="326">
        <v>0.03228009259259259</v>
      </c>
      <c r="I150" s="327">
        <v>12.907852276801721</v>
      </c>
      <c r="J150" s="328">
        <v>0.003228009259259259</v>
      </c>
    </row>
    <row r="151" spans="1:10" ht="15" customHeight="1">
      <c r="A151" s="321">
        <v>150</v>
      </c>
      <c r="B151" s="321"/>
      <c r="C151" s="322">
        <v>63</v>
      </c>
      <c r="D151" s="323" t="s">
        <v>1249</v>
      </c>
      <c r="E151" s="324" t="s">
        <v>465</v>
      </c>
      <c r="F151" s="325">
        <v>1905</v>
      </c>
      <c r="G151" s="324" t="s">
        <v>1145</v>
      </c>
      <c r="H151" s="326">
        <v>0.03231481481481482</v>
      </c>
      <c r="I151" s="327">
        <v>12.89398280802292</v>
      </c>
      <c r="J151" s="328">
        <v>0.003231481481481482</v>
      </c>
    </row>
    <row r="152" spans="1:10" ht="15" customHeight="1">
      <c r="A152" s="321">
        <v>151</v>
      </c>
      <c r="B152" s="321"/>
      <c r="C152" s="322">
        <v>279</v>
      </c>
      <c r="D152" s="323" t="s">
        <v>1250</v>
      </c>
      <c r="E152" s="324" t="s">
        <v>465</v>
      </c>
      <c r="F152" s="325">
        <v>1971</v>
      </c>
      <c r="G152" s="324" t="s">
        <v>508</v>
      </c>
      <c r="H152" s="326">
        <v>0.032326388888888884</v>
      </c>
      <c r="I152" s="327">
        <v>12.889366272824923</v>
      </c>
      <c r="J152" s="328">
        <v>0.003232638888888888</v>
      </c>
    </row>
    <row r="153" spans="1:10" ht="15" customHeight="1">
      <c r="A153" s="321">
        <v>152</v>
      </c>
      <c r="B153" s="321"/>
      <c r="C153" s="322">
        <v>127</v>
      </c>
      <c r="D153" s="323" t="s">
        <v>1251</v>
      </c>
      <c r="E153" s="324" t="s">
        <v>465</v>
      </c>
      <c r="F153" s="325">
        <v>1964</v>
      </c>
      <c r="G153" s="324" t="s">
        <v>1252</v>
      </c>
      <c r="H153" s="326">
        <v>0.032337962962962964</v>
      </c>
      <c r="I153" s="327">
        <v>12.884753042233356</v>
      </c>
      <c r="J153" s="328">
        <v>0.0032337962962962962</v>
      </c>
    </row>
    <row r="154" spans="1:10" ht="15" customHeight="1">
      <c r="A154" s="321">
        <v>153</v>
      </c>
      <c r="B154" s="321"/>
      <c r="C154" s="322">
        <v>195</v>
      </c>
      <c r="D154" s="323" t="s">
        <v>1253</v>
      </c>
      <c r="E154" s="324" t="s">
        <v>465</v>
      </c>
      <c r="F154" s="325">
        <v>1978</v>
      </c>
      <c r="G154" s="324" t="s">
        <v>561</v>
      </c>
      <c r="H154" s="326">
        <v>0.03238425925925926</v>
      </c>
      <c r="I154" s="327">
        <v>12.866333095067906</v>
      </c>
      <c r="J154" s="328">
        <v>0.003238425925925926</v>
      </c>
    </row>
    <row r="155" spans="1:10" ht="15" customHeight="1">
      <c r="A155" s="321">
        <v>154</v>
      </c>
      <c r="B155" s="321"/>
      <c r="C155" s="322">
        <v>299</v>
      </c>
      <c r="D155" s="323" t="s">
        <v>1254</v>
      </c>
      <c r="E155" s="324" t="s">
        <v>465</v>
      </c>
      <c r="F155" s="325">
        <v>1980</v>
      </c>
      <c r="G155" s="324" t="s">
        <v>527</v>
      </c>
      <c r="H155" s="326">
        <v>0.032407407407407406</v>
      </c>
      <c r="I155" s="327">
        <v>12.85714285714286</v>
      </c>
      <c r="J155" s="328">
        <v>0.0032407407407407406</v>
      </c>
    </row>
    <row r="156" spans="1:10" ht="15" customHeight="1">
      <c r="A156" s="321">
        <v>155</v>
      </c>
      <c r="B156" s="321"/>
      <c r="C156" s="322">
        <v>118</v>
      </c>
      <c r="D156" s="323" t="s">
        <v>1255</v>
      </c>
      <c r="E156" s="324" t="s">
        <v>465</v>
      </c>
      <c r="F156" s="325">
        <v>1985</v>
      </c>
      <c r="G156" s="324" t="s">
        <v>1052</v>
      </c>
      <c r="H156" s="326">
        <v>0.03243055555555556</v>
      </c>
      <c r="I156" s="327">
        <v>12.847965738758027</v>
      </c>
      <c r="J156" s="328">
        <v>0.003243055555555556</v>
      </c>
    </row>
    <row r="157" spans="1:10" ht="15" customHeight="1">
      <c r="A157" s="321">
        <v>156</v>
      </c>
      <c r="B157" s="321"/>
      <c r="C157" s="322">
        <v>295</v>
      </c>
      <c r="D157" s="323" t="s">
        <v>1256</v>
      </c>
      <c r="E157" s="324" t="s">
        <v>465</v>
      </c>
      <c r="F157" s="325">
        <v>1960</v>
      </c>
      <c r="G157" s="324" t="s">
        <v>540</v>
      </c>
      <c r="H157" s="326">
        <v>0.0324537037037037</v>
      </c>
      <c r="I157" s="327">
        <v>12.838801711840231</v>
      </c>
      <c r="J157" s="328">
        <v>0.00324537037037037</v>
      </c>
    </row>
    <row r="158" spans="1:10" ht="15" customHeight="1">
      <c r="A158" s="321">
        <v>157</v>
      </c>
      <c r="B158" s="321"/>
      <c r="C158" s="322">
        <v>253</v>
      </c>
      <c r="D158" s="323" t="s">
        <v>1257</v>
      </c>
      <c r="E158" s="324" t="s">
        <v>465</v>
      </c>
      <c r="F158" s="325">
        <v>1954</v>
      </c>
      <c r="G158" s="324" t="s">
        <v>702</v>
      </c>
      <c r="H158" s="326">
        <v>0.03247685185185185</v>
      </c>
      <c r="I158" s="327">
        <v>12.829650748396295</v>
      </c>
      <c r="J158" s="328">
        <v>0.0032476851851851846</v>
      </c>
    </row>
    <row r="159" spans="1:10" ht="15" customHeight="1">
      <c r="A159" s="321">
        <v>158</v>
      </c>
      <c r="B159" s="321"/>
      <c r="C159" s="322">
        <v>117</v>
      </c>
      <c r="D159" s="323" t="s">
        <v>1258</v>
      </c>
      <c r="E159" s="324" t="s">
        <v>465</v>
      </c>
      <c r="F159" s="325">
        <v>1957</v>
      </c>
      <c r="G159" s="324" t="s">
        <v>1052</v>
      </c>
      <c r="H159" s="326">
        <v>0.03247685185185185</v>
      </c>
      <c r="I159" s="327">
        <v>12.829650748396295</v>
      </c>
      <c r="J159" s="328">
        <v>0.0032476851851851846</v>
      </c>
    </row>
    <row r="160" spans="1:10" ht="15" customHeight="1">
      <c r="A160" s="321">
        <v>159</v>
      </c>
      <c r="B160" s="321"/>
      <c r="C160" s="322">
        <v>76</v>
      </c>
      <c r="D160" s="323" t="s">
        <v>1259</v>
      </c>
      <c r="E160" s="324" t="s">
        <v>465</v>
      </c>
      <c r="F160" s="325">
        <v>1980</v>
      </c>
      <c r="G160" s="324" t="s">
        <v>1139</v>
      </c>
      <c r="H160" s="326">
        <v>0.03248842592592593</v>
      </c>
      <c r="I160" s="327">
        <v>12.825080156750978</v>
      </c>
      <c r="J160" s="328">
        <v>0.0032488425925925927</v>
      </c>
    </row>
    <row r="161" spans="1:10" ht="15" customHeight="1">
      <c r="A161" s="321">
        <v>160</v>
      </c>
      <c r="B161" s="321"/>
      <c r="C161" s="322">
        <v>226</v>
      </c>
      <c r="D161" s="323" t="s">
        <v>1260</v>
      </c>
      <c r="E161" s="324" t="s">
        <v>465</v>
      </c>
      <c r="F161" s="325">
        <v>1965</v>
      </c>
      <c r="G161" s="324" t="s">
        <v>521</v>
      </c>
      <c r="H161" s="326">
        <v>0.03253472222222222</v>
      </c>
      <c r="I161" s="327">
        <v>12.8068303094984</v>
      </c>
      <c r="J161" s="328">
        <v>0.0032534722222222223</v>
      </c>
    </row>
    <row r="162" spans="1:10" ht="15" customHeight="1">
      <c r="A162" s="321">
        <v>161</v>
      </c>
      <c r="B162" s="321"/>
      <c r="C162" s="322">
        <v>105</v>
      </c>
      <c r="D162" s="323" t="s">
        <v>1261</v>
      </c>
      <c r="E162" s="324" t="s">
        <v>465</v>
      </c>
      <c r="F162" s="325">
        <v>1946</v>
      </c>
      <c r="G162" s="324" t="s">
        <v>1057</v>
      </c>
      <c r="H162" s="326">
        <v>0.03256944444444444</v>
      </c>
      <c r="I162" s="327">
        <v>12.79317697228145</v>
      </c>
      <c r="J162" s="328">
        <v>0.0032569444444444443</v>
      </c>
    </row>
    <row r="163" spans="1:10" ht="15" customHeight="1">
      <c r="A163" s="321">
        <v>162</v>
      </c>
      <c r="B163" s="321"/>
      <c r="C163" s="322">
        <v>132</v>
      </c>
      <c r="D163" s="323" t="s">
        <v>1262</v>
      </c>
      <c r="E163" s="324" t="s">
        <v>465</v>
      </c>
      <c r="F163" s="325">
        <v>1945</v>
      </c>
      <c r="G163" s="324" t="s">
        <v>1110</v>
      </c>
      <c r="H163" s="326">
        <v>0.03256944444444444</v>
      </c>
      <c r="I163" s="327">
        <v>12.79317697228145</v>
      </c>
      <c r="J163" s="328">
        <v>0.0032569444444444443</v>
      </c>
    </row>
    <row r="164" spans="1:10" ht="15" customHeight="1">
      <c r="A164" s="321">
        <v>163</v>
      </c>
      <c r="B164" s="321"/>
      <c r="C164" s="322">
        <v>246</v>
      </c>
      <c r="D164" s="323" t="s">
        <v>1263</v>
      </c>
      <c r="E164" s="324" t="s">
        <v>465</v>
      </c>
      <c r="F164" s="325">
        <v>1966</v>
      </c>
      <c r="G164" s="324" t="s">
        <v>476</v>
      </c>
      <c r="H164" s="326">
        <v>0.03259259259259259</v>
      </c>
      <c r="I164" s="327">
        <v>12.784090909090912</v>
      </c>
      <c r="J164" s="328">
        <v>0.003259259259259259</v>
      </c>
    </row>
    <row r="165" spans="1:10" ht="15" customHeight="1">
      <c r="A165" s="321">
        <v>164</v>
      </c>
      <c r="B165" s="321"/>
      <c r="C165" s="322">
        <v>230</v>
      </c>
      <c r="D165" s="323" t="s">
        <v>1264</v>
      </c>
      <c r="E165" s="324" t="s">
        <v>465</v>
      </c>
      <c r="F165" s="325">
        <v>1967</v>
      </c>
      <c r="G165" s="324" t="s">
        <v>1265</v>
      </c>
      <c r="H165" s="326">
        <v>0.03273148148148148</v>
      </c>
      <c r="I165" s="327">
        <v>12.72984441301273</v>
      </c>
      <c r="J165" s="328">
        <v>0.003273148148148148</v>
      </c>
    </row>
    <row r="166" spans="1:10" ht="15" customHeight="1">
      <c r="A166" s="321">
        <v>165</v>
      </c>
      <c r="B166" s="332">
        <v>8</v>
      </c>
      <c r="C166" s="322">
        <v>72</v>
      </c>
      <c r="D166" s="323" t="s">
        <v>558</v>
      </c>
      <c r="E166" s="324" t="s">
        <v>494</v>
      </c>
      <c r="F166" s="325">
        <v>1905</v>
      </c>
      <c r="G166" s="324" t="s">
        <v>468</v>
      </c>
      <c r="H166" s="326">
        <v>0.0327662037037037</v>
      </c>
      <c r="I166" s="327">
        <v>12.716354645001767</v>
      </c>
      <c r="J166" s="328">
        <v>0.00327662037037037</v>
      </c>
    </row>
    <row r="167" spans="1:10" ht="15" customHeight="1">
      <c r="A167" s="321">
        <v>166</v>
      </c>
      <c r="B167" s="321"/>
      <c r="C167" s="322">
        <v>59</v>
      </c>
      <c r="D167" s="323" t="s">
        <v>1266</v>
      </c>
      <c r="E167" s="324" t="s">
        <v>465</v>
      </c>
      <c r="F167" s="325">
        <v>1905</v>
      </c>
      <c r="G167" s="324" t="s">
        <v>1145</v>
      </c>
      <c r="H167" s="326">
        <v>0.03277777777777778</v>
      </c>
      <c r="I167" s="327">
        <v>12.711864406779661</v>
      </c>
      <c r="J167" s="328">
        <v>0.003277777777777778</v>
      </c>
    </row>
    <row r="168" spans="1:10" ht="15" customHeight="1">
      <c r="A168" s="321">
        <v>167</v>
      </c>
      <c r="B168" s="321"/>
      <c r="C168" s="322">
        <v>113</v>
      </c>
      <c r="D168" s="323" t="s">
        <v>560</v>
      </c>
      <c r="E168" s="324" t="s">
        <v>465</v>
      </c>
      <c r="F168" s="325">
        <v>1982</v>
      </c>
      <c r="G168" s="324" t="s">
        <v>1052</v>
      </c>
      <c r="H168" s="326">
        <v>0.03284722222222222</v>
      </c>
      <c r="I168" s="327">
        <v>12.684989429175475</v>
      </c>
      <c r="J168" s="328">
        <v>0.0032847222222222223</v>
      </c>
    </row>
    <row r="169" spans="1:10" ht="15" customHeight="1">
      <c r="A169" s="321">
        <v>168</v>
      </c>
      <c r="B169" s="321"/>
      <c r="C169" s="322">
        <v>214</v>
      </c>
      <c r="D169" s="323" t="s">
        <v>1267</v>
      </c>
      <c r="E169" s="324" t="s">
        <v>465</v>
      </c>
      <c r="F169" s="325">
        <v>1970</v>
      </c>
      <c r="G169" s="324" t="s">
        <v>1268</v>
      </c>
      <c r="H169" s="326">
        <v>0.03290509259259259</v>
      </c>
      <c r="I169" s="327">
        <v>12.662680267323251</v>
      </c>
      <c r="J169" s="328">
        <v>0.003290509259259259</v>
      </c>
    </row>
    <row r="170" spans="1:10" ht="15" customHeight="1">
      <c r="A170" s="321">
        <v>169</v>
      </c>
      <c r="B170" s="321"/>
      <c r="C170" s="322">
        <v>17</v>
      </c>
      <c r="D170" s="323" t="s">
        <v>1269</v>
      </c>
      <c r="E170" s="324" t="s">
        <v>465</v>
      </c>
      <c r="F170" s="325">
        <v>1959</v>
      </c>
      <c r="G170" s="324" t="s">
        <v>468</v>
      </c>
      <c r="H170" s="326">
        <v>0.03292824074074074</v>
      </c>
      <c r="I170" s="327">
        <v>12.653778558875223</v>
      </c>
      <c r="J170" s="328">
        <v>0.003292824074074074</v>
      </c>
    </row>
    <row r="171" spans="1:10" ht="15" customHeight="1">
      <c r="A171" s="321">
        <v>170</v>
      </c>
      <c r="B171" s="332">
        <v>9</v>
      </c>
      <c r="C171" s="322">
        <v>42</v>
      </c>
      <c r="D171" s="323" t="s">
        <v>1046</v>
      </c>
      <c r="E171" s="324" t="s">
        <v>494</v>
      </c>
      <c r="F171" s="325">
        <v>1980</v>
      </c>
      <c r="G171" s="324" t="s">
        <v>568</v>
      </c>
      <c r="H171" s="326">
        <v>0.03297453703703704</v>
      </c>
      <c r="I171" s="327">
        <v>12.636012636012635</v>
      </c>
      <c r="J171" s="328">
        <v>0.003297453703703704</v>
      </c>
    </row>
    <row r="172" spans="1:10" ht="15" customHeight="1">
      <c r="A172" s="321">
        <v>171</v>
      </c>
      <c r="B172" s="321"/>
      <c r="C172" s="322">
        <v>781</v>
      </c>
      <c r="D172" s="323" t="s">
        <v>1270</v>
      </c>
      <c r="E172" s="324" t="s">
        <v>465</v>
      </c>
      <c r="F172" s="325">
        <v>1955</v>
      </c>
      <c r="G172" s="324" t="s">
        <v>515</v>
      </c>
      <c r="H172" s="326">
        <v>0.032997685185185185</v>
      </c>
      <c r="I172" s="327">
        <v>12.627148368993337</v>
      </c>
      <c r="J172" s="328">
        <v>0.0032997685185185187</v>
      </c>
    </row>
    <row r="173" spans="1:10" ht="15" customHeight="1">
      <c r="A173" s="321">
        <v>172</v>
      </c>
      <c r="B173" s="321"/>
      <c r="C173" s="322">
        <v>795</v>
      </c>
      <c r="D173" s="323" t="s">
        <v>1271</v>
      </c>
      <c r="E173" s="324" t="s">
        <v>465</v>
      </c>
      <c r="F173" s="325">
        <v>1964</v>
      </c>
      <c r="G173" s="324" t="s">
        <v>1185</v>
      </c>
      <c r="H173" s="326">
        <v>0.03309027777777778</v>
      </c>
      <c r="I173" s="327">
        <v>12.591815320041972</v>
      </c>
      <c r="J173" s="328">
        <v>0.003309027777777778</v>
      </c>
    </row>
    <row r="174" spans="1:10" ht="15" customHeight="1">
      <c r="A174" s="321">
        <v>173</v>
      </c>
      <c r="B174" s="321"/>
      <c r="C174" s="322">
        <v>75</v>
      </c>
      <c r="D174" s="323" t="s">
        <v>1272</v>
      </c>
      <c r="E174" s="324" t="s">
        <v>465</v>
      </c>
      <c r="F174" s="325">
        <v>1978</v>
      </c>
      <c r="G174" s="324" t="s">
        <v>540</v>
      </c>
      <c r="H174" s="326">
        <v>0.033125</v>
      </c>
      <c r="I174" s="327">
        <v>12.578616352201257</v>
      </c>
      <c r="J174" s="328">
        <v>0.0033125000000000003</v>
      </c>
    </row>
    <row r="175" spans="1:10" ht="15" customHeight="1">
      <c r="A175" s="321">
        <v>174</v>
      </c>
      <c r="B175" s="321"/>
      <c r="C175" s="322">
        <v>292</v>
      </c>
      <c r="D175" s="323" t="s">
        <v>557</v>
      </c>
      <c r="E175" s="324" t="s">
        <v>465</v>
      </c>
      <c r="F175" s="325">
        <v>1951</v>
      </c>
      <c r="G175" s="324" t="s">
        <v>470</v>
      </c>
      <c r="H175" s="326">
        <v>0.033229166666666664</v>
      </c>
      <c r="I175" s="327">
        <v>12.539184952978056</v>
      </c>
      <c r="J175" s="328">
        <v>0.0033229166666666663</v>
      </c>
    </row>
    <row r="176" spans="1:10" ht="15" customHeight="1">
      <c r="A176" s="321">
        <v>175</v>
      </c>
      <c r="B176" s="321"/>
      <c r="C176" s="322">
        <v>199</v>
      </c>
      <c r="D176" s="323" t="s">
        <v>1273</v>
      </c>
      <c r="E176" s="324" t="s">
        <v>465</v>
      </c>
      <c r="F176" s="325">
        <v>1958</v>
      </c>
      <c r="G176" s="324" t="s">
        <v>527</v>
      </c>
      <c r="H176" s="326">
        <v>0.03325231481481481</v>
      </c>
      <c r="I176" s="327">
        <v>12.530455969369998</v>
      </c>
      <c r="J176" s="328">
        <v>0.003325231481481481</v>
      </c>
    </row>
    <row r="177" spans="1:10" ht="15" customHeight="1">
      <c r="A177" s="321">
        <v>176</v>
      </c>
      <c r="B177" s="321"/>
      <c r="C177" s="322">
        <v>203</v>
      </c>
      <c r="D177" s="323" t="s">
        <v>1274</v>
      </c>
      <c r="E177" s="324" t="s">
        <v>465</v>
      </c>
      <c r="F177" s="325">
        <v>1962</v>
      </c>
      <c r="G177" s="324" t="s">
        <v>1275</v>
      </c>
      <c r="H177" s="326">
        <v>0.03333333333333333</v>
      </c>
      <c r="I177" s="327">
        <v>12.5</v>
      </c>
      <c r="J177" s="328">
        <v>0.003333333333333333</v>
      </c>
    </row>
    <row r="178" spans="1:10" ht="15" customHeight="1">
      <c r="A178" s="321">
        <v>177</v>
      </c>
      <c r="B178" s="321"/>
      <c r="C178" s="322">
        <v>39</v>
      </c>
      <c r="D178" s="323" t="s">
        <v>1276</v>
      </c>
      <c r="E178" s="324" t="s">
        <v>465</v>
      </c>
      <c r="F178" s="325">
        <v>1979</v>
      </c>
      <c r="G178" s="324" t="s">
        <v>568</v>
      </c>
      <c r="H178" s="326">
        <v>0.033368055555555554</v>
      </c>
      <c r="I178" s="327">
        <v>12.486992715920918</v>
      </c>
      <c r="J178" s="328">
        <v>0.0033368055555555555</v>
      </c>
    </row>
    <row r="179" spans="1:10" ht="15" customHeight="1">
      <c r="A179" s="321">
        <v>178</v>
      </c>
      <c r="B179" s="321"/>
      <c r="C179" s="322">
        <v>66</v>
      </c>
      <c r="D179" s="323" t="s">
        <v>1277</v>
      </c>
      <c r="E179" s="324" t="s">
        <v>465</v>
      </c>
      <c r="F179" s="325">
        <v>1905</v>
      </c>
      <c r="G179" s="324" t="s">
        <v>1145</v>
      </c>
      <c r="H179" s="326">
        <v>0.033414351851851855</v>
      </c>
      <c r="I179" s="327">
        <v>12.469691721510216</v>
      </c>
      <c r="J179" s="328">
        <v>0.0033414351851851856</v>
      </c>
    </row>
    <row r="180" spans="1:10" ht="15" customHeight="1">
      <c r="A180" s="321">
        <v>179</v>
      </c>
      <c r="B180" s="321"/>
      <c r="C180" s="322">
        <v>134</v>
      </c>
      <c r="D180" s="323" t="s">
        <v>1278</v>
      </c>
      <c r="E180" s="324" t="s">
        <v>465</v>
      </c>
      <c r="F180" s="325">
        <v>1956</v>
      </c>
      <c r="G180" s="324" t="s">
        <v>588</v>
      </c>
      <c r="H180" s="326">
        <v>0.033414351851851855</v>
      </c>
      <c r="I180" s="327">
        <v>12.469691721510216</v>
      </c>
      <c r="J180" s="328">
        <v>0.0033414351851851856</v>
      </c>
    </row>
    <row r="181" spans="1:10" ht="15" customHeight="1">
      <c r="A181" s="321">
        <v>180</v>
      </c>
      <c r="B181" s="321"/>
      <c r="C181" s="322">
        <v>1</v>
      </c>
      <c r="D181" s="323" t="s">
        <v>1279</v>
      </c>
      <c r="E181" s="324" t="s">
        <v>465</v>
      </c>
      <c r="F181" s="325">
        <v>1966</v>
      </c>
      <c r="G181" s="324" t="s">
        <v>540</v>
      </c>
      <c r="H181" s="326">
        <v>0.03344907407407407</v>
      </c>
      <c r="I181" s="327">
        <v>12.456747404844293</v>
      </c>
      <c r="J181" s="328">
        <v>0.0033449074074074067</v>
      </c>
    </row>
    <row r="182" spans="1:10" ht="15" customHeight="1">
      <c r="A182" s="321">
        <v>181</v>
      </c>
      <c r="B182" s="321"/>
      <c r="C182" s="322">
        <v>234</v>
      </c>
      <c r="D182" s="323" t="s">
        <v>1280</v>
      </c>
      <c r="E182" s="324" t="s">
        <v>465</v>
      </c>
      <c r="F182" s="325">
        <v>1962</v>
      </c>
      <c r="G182" s="324" t="s">
        <v>1281</v>
      </c>
      <c r="H182" s="326">
        <v>0.033483796296296296</v>
      </c>
      <c r="I182" s="327">
        <v>12.44382993432423</v>
      </c>
      <c r="J182" s="328">
        <v>0.0033483796296296295</v>
      </c>
    </row>
    <row r="183" spans="1:10" ht="15" customHeight="1">
      <c r="A183" s="321">
        <v>182</v>
      </c>
      <c r="B183" s="321"/>
      <c r="C183" s="322">
        <v>133</v>
      </c>
      <c r="D183" s="323" t="s">
        <v>1282</v>
      </c>
      <c r="E183" s="324" t="s">
        <v>465</v>
      </c>
      <c r="F183" s="325">
        <v>1953</v>
      </c>
      <c r="G183" s="324" t="s">
        <v>1283</v>
      </c>
      <c r="H183" s="326">
        <v>0.03349537037037037</v>
      </c>
      <c r="I183" s="327">
        <v>12.43953006219765</v>
      </c>
      <c r="J183" s="328">
        <v>0.003349537037037037</v>
      </c>
    </row>
    <row r="184" spans="1:10" ht="15" customHeight="1">
      <c r="A184" s="321">
        <v>183</v>
      </c>
      <c r="B184" s="321"/>
      <c r="C184" s="322">
        <v>89</v>
      </c>
      <c r="D184" s="323" t="s">
        <v>1284</v>
      </c>
      <c r="E184" s="324" t="s">
        <v>465</v>
      </c>
      <c r="F184" s="325">
        <v>1955</v>
      </c>
      <c r="G184" s="324" t="s">
        <v>1040</v>
      </c>
      <c r="H184" s="326">
        <v>0.03350694444444444</v>
      </c>
      <c r="I184" s="327">
        <v>12.435233160621763</v>
      </c>
      <c r="J184" s="328">
        <v>0.0033506944444444443</v>
      </c>
    </row>
    <row r="185" spans="1:10" ht="15" customHeight="1">
      <c r="A185" s="321">
        <v>184</v>
      </c>
      <c r="B185" s="332">
        <v>10</v>
      </c>
      <c r="C185" s="322">
        <v>783</v>
      </c>
      <c r="D185" s="323" t="s">
        <v>1047</v>
      </c>
      <c r="E185" s="324" t="s">
        <v>494</v>
      </c>
      <c r="F185" s="325">
        <v>1959</v>
      </c>
      <c r="G185" s="324" t="s">
        <v>1048</v>
      </c>
      <c r="H185" s="326">
        <v>0.03351851851851852</v>
      </c>
      <c r="I185" s="327">
        <v>12.430939226519337</v>
      </c>
      <c r="J185" s="328">
        <v>0.0033518518518518515</v>
      </c>
    </row>
    <row r="186" spans="1:10" ht="15" customHeight="1">
      <c r="A186" s="321">
        <v>185</v>
      </c>
      <c r="B186" s="321"/>
      <c r="C186" s="322">
        <v>282</v>
      </c>
      <c r="D186" s="323" t="s">
        <v>1285</v>
      </c>
      <c r="E186" s="324" t="s">
        <v>465</v>
      </c>
      <c r="F186" s="325">
        <v>1964</v>
      </c>
      <c r="G186" s="324" t="s">
        <v>1048</v>
      </c>
      <c r="H186" s="326">
        <v>0.03359953703703704</v>
      </c>
      <c r="I186" s="327">
        <v>12.400964519462624</v>
      </c>
      <c r="J186" s="328">
        <v>0.003359953703703704</v>
      </c>
    </row>
    <row r="187" spans="1:10" ht="15" customHeight="1">
      <c r="A187" s="321">
        <v>186</v>
      </c>
      <c r="B187" s="321"/>
      <c r="C187" s="322">
        <v>289</v>
      </c>
      <c r="D187" s="323" t="s">
        <v>1286</v>
      </c>
      <c r="E187" s="324" t="s">
        <v>465</v>
      </c>
      <c r="F187" s="325">
        <v>1979</v>
      </c>
      <c r="G187" s="324" t="s">
        <v>1287</v>
      </c>
      <c r="H187" s="326">
        <v>0.033680555555555554</v>
      </c>
      <c r="I187" s="327">
        <v>12.371134020618557</v>
      </c>
      <c r="J187" s="328">
        <v>0.0033680555555555556</v>
      </c>
    </row>
    <row r="188" spans="1:10" ht="15" customHeight="1">
      <c r="A188" s="321">
        <v>187</v>
      </c>
      <c r="B188" s="321"/>
      <c r="C188" s="322">
        <v>106</v>
      </c>
      <c r="D188" s="323" t="s">
        <v>1288</v>
      </c>
      <c r="E188" s="324" t="s">
        <v>465</v>
      </c>
      <c r="F188" s="325">
        <v>1962</v>
      </c>
      <c r="G188" s="324" t="s">
        <v>1057</v>
      </c>
      <c r="H188" s="326">
        <v>0.03373842592592593</v>
      </c>
      <c r="I188" s="327">
        <v>12.349914236706688</v>
      </c>
      <c r="J188" s="328">
        <v>0.0033738425925925928</v>
      </c>
    </row>
    <row r="189" spans="1:10" ht="15" customHeight="1">
      <c r="A189" s="321">
        <v>188</v>
      </c>
      <c r="B189" s="321"/>
      <c r="C189" s="322">
        <v>275</v>
      </c>
      <c r="D189" s="323" t="s">
        <v>1289</v>
      </c>
      <c r="E189" s="324" t="s">
        <v>465</v>
      </c>
      <c r="F189" s="325">
        <v>1987</v>
      </c>
      <c r="G189" s="324" t="s">
        <v>547</v>
      </c>
      <c r="H189" s="326">
        <v>0.03380787037037037</v>
      </c>
      <c r="I189" s="327">
        <v>12.324546388223212</v>
      </c>
      <c r="J189" s="328">
        <v>0.003380787037037037</v>
      </c>
    </row>
    <row r="190" spans="1:10" ht="15" customHeight="1">
      <c r="A190" s="321">
        <v>189</v>
      </c>
      <c r="B190" s="321"/>
      <c r="C190" s="322">
        <v>140</v>
      </c>
      <c r="D190" s="323" t="s">
        <v>1290</v>
      </c>
      <c r="E190" s="324" t="s">
        <v>465</v>
      </c>
      <c r="F190" s="325">
        <v>1952</v>
      </c>
      <c r="G190" s="324" t="s">
        <v>508</v>
      </c>
      <c r="H190" s="326">
        <v>0.03387731481481481</v>
      </c>
      <c r="I190" s="327">
        <v>12.299282541851726</v>
      </c>
      <c r="J190" s="328">
        <v>0.003387731481481481</v>
      </c>
    </row>
    <row r="191" spans="1:10" ht="15" customHeight="1">
      <c r="A191" s="321">
        <v>190</v>
      </c>
      <c r="B191" s="321"/>
      <c r="C191" s="322">
        <v>122</v>
      </c>
      <c r="D191" s="323" t="s">
        <v>1291</v>
      </c>
      <c r="E191" s="324" t="s">
        <v>465</v>
      </c>
      <c r="F191" s="325">
        <v>1966</v>
      </c>
      <c r="G191" s="324" t="s">
        <v>1110</v>
      </c>
      <c r="H191" s="326">
        <v>0.03401620370370371</v>
      </c>
      <c r="I191" s="327">
        <v>12.249064307587615</v>
      </c>
      <c r="J191" s="328">
        <v>0.003401620370370371</v>
      </c>
    </row>
    <row r="192" spans="1:10" ht="15" customHeight="1">
      <c r="A192" s="321">
        <v>191</v>
      </c>
      <c r="B192" s="321"/>
      <c r="C192" s="322">
        <v>164</v>
      </c>
      <c r="D192" s="323" t="s">
        <v>1292</v>
      </c>
      <c r="E192" s="324" t="s">
        <v>465</v>
      </c>
      <c r="F192" s="325">
        <v>1945</v>
      </c>
      <c r="G192" s="324" t="s">
        <v>537</v>
      </c>
      <c r="H192" s="326">
        <v>0.034027777777777775</v>
      </c>
      <c r="I192" s="327">
        <v>12.244897959183675</v>
      </c>
      <c r="J192" s="328">
        <v>0.0034027777777777776</v>
      </c>
    </row>
    <row r="193" spans="1:10" ht="15" customHeight="1">
      <c r="A193" s="321">
        <v>192</v>
      </c>
      <c r="B193" s="321"/>
      <c r="C193" s="322">
        <v>27</v>
      </c>
      <c r="D193" s="323" t="s">
        <v>1293</v>
      </c>
      <c r="E193" s="324" t="s">
        <v>465</v>
      </c>
      <c r="F193" s="325">
        <v>1973</v>
      </c>
      <c r="G193" s="324" t="s">
        <v>568</v>
      </c>
      <c r="H193" s="326">
        <v>0.0340625</v>
      </c>
      <c r="I193" s="327">
        <v>12.232415902140673</v>
      </c>
      <c r="J193" s="328">
        <v>0.0034062500000000004</v>
      </c>
    </row>
    <row r="194" spans="1:10" ht="15" customHeight="1">
      <c r="A194" s="321">
        <v>193</v>
      </c>
      <c r="B194" s="321"/>
      <c r="C194" s="322">
        <v>79</v>
      </c>
      <c r="D194" s="323" t="s">
        <v>1294</v>
      </c>
      <c r="E194" s="324" t="s">
        <v>465</v>
      </c>
      <c r="F194" s="325">
        <v>1980</v>
      </c>
      <c r="G194" s="324" t="s">
        <v>1139</v>
      </c>
      <c r="H194" s="326">
        <v>0.0341087962962963</v>
      </c>
      <c r="I194" s="327">
        <v>12.215812690872072</v>
      </c>
      <c r="J194" s="328">
        <v>0.0034108796296296296</v>
      </c>
    </row>
    <row r="195" spans="1:10" ht="15" customHeight="1">
      <c r="A195" s="321">
        <v>194</v>
      </c>
      <c r="B195" s="321"/>
      <c r="C195" s="322">
        <v>787</v>
      </c>
      <c r="D195" s="323" t="s">
        <v>1295</v>
      </c>
      <c r="E195" s="324" t="s">
        <v>465</v>
      </c>
      <c r="F195" s="325">
        <v>1965</v>
      </c>
      <c r="G195" s="324" t="s">
        <v>476</v>
      </c>
      <c r="H195" s="326">
        <v>0.03414351851851852</v>
      </c>
      <c r="I195" s="327">
        <v>12.203389830508476</v>
      </c>
      <c r="J195" s="328">
        <v>0.0034143518518518516</v>
      </c>
    </row>
    <row r="196" spans="1:10" ht="15" customHeight="1">
      <c r="A196" s="321">
        <v>195</v>
      </c>
      <c r="B196" s="321"/>
      <c r="C196" s="322">
        <v>131</v>
      </c>
      <c r="D196" s="323" t="s">
        <v>1296</v>
      </c>
      <c r="E196" s="324" t="s">
        <v>465</v>
      </c>
      <c r="F196" s="325">
        <v>1982</v>
      </c>
      <c r="G196" s="324" t="s">
        <v>476</v>
      </c>
      <c r="H196" s="326">
        <v>0.034212962962962966</v>
      </c>
      <c r="I196" s="327">
        <v>12.178619756427603</v>
      </c>
      <c r="J196" s="328">
        <v>0.0034212962962962964</v>
      </c>
    </row>
    <row r="197" spans="1:10" ht="15" customHeight="1">
      <c r="A197" s="321">
        <v>196</v>
      </c>
      <c r="B197" s="321"/>
      <c r="C197" s="322">
        <v>60</v>
      </c>
      <c r="D197" s="323" t="s">
        <v>1297</v>
      </c>
      <c r="E197" s="324" t="s">
        <v>465</v>
      </c>
      <c r="F197" s="325">
        <v>1905</v>
      </c>
      <c r="G197" s="324" t="s">
        <v>1145</v>
      </c>
      <c r="H197" s="326">
        <v>0.034374999999999996</v>
      </c>
      <c r="I197" s="327">
        <v>12.121212121212123</v>
      </c>
      <c r="J197" s="328">
        <v>0.0034374999999999996</v>
      </c>
    </row>
    <row r="198" spans="1:10" ht="15" customHeight="1">
      <c r="A198" s="321">
        <v>197</v>
      </c>
      <c r="B198" s="321"/>
      <c r="C198" s="322">
        <v>183</v>
      </c>
      <c r="D198" s="323" t="s">
        <v>1298</v>
      </c>
      <c r="E198" s="324" t="s">
        <v>465</v>
      </c>
      <c r="F198" s="325">
        <v>1949</v>
      </c>
      <c r="G198" s="324" t="s">
        <v>650</v>
      </c>
      <c r="H198" s="326">
        <v>0.03439814814814814</v>
      </c>
      <c r="I198" s="327">
        <v>12.11305518169583</v>
      </c>
      <c r="J198" s="328">
        <v>0.0034398148148148144</v>
      </c>
    </row>
    <row r="199" spans="1:10" ht="15" customHeight="1">
      <c r="A199" s="321">
        <v>198</v>
      </c>
      <c r="B199" s="321"/>
      <c r="C199" s="322">
        <v>286</v>
      </c>
      <c r="D199" s="323" t="s">
        <v>1049</v>
      </c>
      <c r="E199" s="324" t="s">
        <v>494</v>
      </c>
      <c r="F199" s="325">
        <v>1977</v>
      </c>
      <c r="G199" s="324" t="s">
        <v>537</v>
      </c>
      <c r="H199" s="326">
        <v>0.0344212962962963</v>
      </c>
      <c r="I199" s="327">
        <v>12.104909213180902</v>
      </c>
      <c r="J199" s="328">
        <v>0.0034421296296296296</v>
      </c>
    </row>
    <row r="200" spans="1:10" ht="15" customHeight="1">
      <c r="A200" s="321">
        <v>199</v>
      </c>
      <c r="B200" s="321"/>
      <c r="C200" s="322">
        <v>41</v>
      </c>
      <c r="D200" s="323" t="s">
        <v>1050</v>
      </c>
      <c r="E200" s="324" t="s">
        <v>494</v>
      </c>
      <c r="F200" s="325">
        <v>1963</v>
      </c>
      <c r="G200" s="324" t="s">
        <v>568</v>
      </c>
      <c r="H200" s="326">
        <v>0.0344212962962963</v>
      </c>
      <c r="I200" s="327">
        <v>12.104909213180902</v>
      </c>
      <c r="J200" s="328">
        <v>0.0034421296296296296</v>
      </c>
    </row>
    <row r="201" spans="1:10" ht="15" customHeight="1">
      <c r="A201" s="321">
        <v>200</v>
      </c>
      <c r="B201" s="321"/>
      <c r="C201" s="322">
        <v>181</v>
      </c>
      <c r="D201" s="323" t="s">
        <v>1299</v>
      </c>
      <c r="E201" s="324" t="s">
        <v>465</v>
      </c>
      <c r="F201" s="325">
        <v>1981</v>
      </c>
      <c r="G201" s="324" t="s">
        <v>650</v>
      </c>
      <c r="H201" s="326">
        <v>0.03445601851851852</v>
      </c>
      <c r="I201" s="327">
        <v>12.092710782667114</v>
      </c>
      <c r="J201" s="328">
        <v>0.0034456018518518516</v>
      </c>
    </row>
    <row r="202" spans="1:10" ht="15" customHeight="1">
      <c r="A202" s="321">
        <v>201</v>
      </c>
      <c r="B202" s="321"/>
      <c r="C202" s="322">
        <v>114</v>
      </c>
      <c r="D202" s="323" t="s">
        <v>1051</v>
      </c>
      <c r="E202" s="324" t="s">
        <v>494</v>
      </c>
      <c r="F202" s="325">
        <v>1961</v>
      </c>
      <c r="G202" s="324" t="s">
        <v>1052</v>
      </c>
      <c r="H202" s="326">
        <v>0.03449074074074074</v>
      </c>
      <c r="I202" s="327">
        <v>12.080536912751677</v>
      </c>
      <c r="J202" s="328">
        <v>0.003449074074074074</v>
      </c>
    </row>
    <row r="203" spans="1:10" ht="15" customHeight="1">
      <c r="A203" s="321">
        <v>202</v>
      </c>
      <c r="B203" s="321"/>
      <c r="C203" s="322">
        <v>115</v>
      </c>
      <c r="D203" s="323" t="s">
        <v>1300</v>
      </c>
      <c r="E203" s="324" t="s">
        <v>465</v>
      </c>
      <c r="F203" s="325">
        <v>1952</v>
      </c>
      <c r="G203" s="324" t="s">
        <v>1052</v>
      </c>
      <c r="H203" s="326">
        <v>0.03454861111111111</v>
      </c>
      <c r="I203" s="327">
        <v>12.060301507537687</v>
      </c>
      <c r="J203" s="328">
        <v>0.0034548611111111112</v>
      </c>
    </row>
    <row r="204" spans="1:10" ht="15" customHeight="1">
      <c r="A204" s="321">
        <v>203</v>
      </c>
      <c r="B204" s="321"/>
      <c r="C204" s="322">
        <v>24</v>
      </c>
      <c r="D204" s="323" t="s">
        <v>1301</v>
      </c>
      <c r="E204" s="324" t="s">
        <v>465</v>
      </c>
      <c r="F204" s="325">
        <v>1951</v>
      </c>
      <c r="G204" s="324" t="s">
        <v>568</v>
      </c>
      <c r="H204" s="326">
        <v>0.03456018518518519</v>
      </c>
      <c r="I204" s="327">
        <v>12.056262558606832</v>
      </c>
      <c r="J204" s="328">
        <v>0.003456018518518519</v>
      </c>
    </row>
    <row r="205" spans="1:10" ht="15" customHeight="1">
      <c r="A205" s="321">
        <v>204</v>
      </c>
      <c r="B205" s="321"/>
      <c r="C205" s="322">
        <v>271</v>
      </c>
      <c r="D205" s="323" t="s">
        <v>1302</v>
      </c>
      <c r="E205" s="324" t="s">
        <v>465</v>
      </c>
      <c r="F205" s="325">
        <v>1989</v>
      </c>
      <c r="G205" s="324" t="s">
        <v>476</v>
      </c>
      <c r="H205" s="326">
        <v>0.03456018518518519</v>
      </c>
      <c r="I205" s="327">
        <v>12.056262558606832</v>
      </c>
      <c r="J205" s="328">
        <v>0.003456018518518519</v>
      </c>
    </row>
    <row r="206" spans="1:10" ht="15" customHeight="1">
      <c r="A206" s="321">
        <v>205</v>
      </c>
      <c r="B206" s="321"/>
      <c r="C206" s="322">
        <v>62</v>
      </c>
      <c r="D206" s="323" t="s">
        <v>1303</v>
      </c>
      <c r="E206" s="324" t="s">
        <v>465</v>
      </c>
      <c r="F206" s="325">
        <v>1905</v>
      </c>
      <c r="G206" s="324" t="s">
        <v>1145</v>
      </c>
      <c r="H206" s="326">
        <v>0.03460648148148148</v>
      </c>
      <c r="I206" s="327">
        <v>12.040133779264215</v>
      </c>
      <c r="J206" s="328">
        <v>0.003460648148148148</v>
      </c>
    </row>
    <row r="207" spans="1:10" ht="15" customHeight="1">
      <c r="A207" s="321">
        <v>206</v>
      </c>
      <c r="B207" s="321"/>
      <c r="C207" s="322">
        <v>33</v>
      </c>
      <c r="D207" s="323" t="s">
        <v>1304</v>
      </c>
      <c r="E207" s="324" t="s">
        <v>465</v>
      </c>
      <c r="F207" s="325">
        <v>1975</v>
      </c>
      <c r="G207" s="324" t="s">
        <v>568</v>
      </c>
      <c r="H207" s="326">
        <v>0.03467592592592592</v>
      </c>
      <c r="I207" s="327">
        <v>12.016021361815755</v>
      </c>
      <c r="J207" s="328">
        <v>0.0034675925925925924</v>
      </c>
    </row>
    <row r="208" spans="1:10" ht="15" customHeight="1">
      <c r="A208" s="321">
        <v>207</v>
      </c>
      <c r="B208" s="321"/>
      <c r="C208" s="322">
        <v>189</v>
      </c>
      <c r="D208" s="323" t="s">
        <v>1305</v>
      </c>
      <c r="E208" s="324" t="s">
        <v>465</v>
      </c>
      <c r="F208" s="325">
        <v>1951</v>
      </c>
      <c r="G208" s="324" t="s">
        <v>524</v>
      </c>
      <c r="H208" s="326">
        <v>0.03469907407407408</v>
      </c>
      <c r="I208" s="327">
        <v>12.00800533689126</v>
      </c>
      <c r="J208" s="328">
        <v>0.0034699074074074077</v>
      </c>
    </row>
    <row r="209" spans="1:10" ht="15" customHeight="1">
      <c r="A209" s="321">
        <v>208</v>
      </c>
      <c r="B209" s="321"/>
      <c r="C209" s="322">
        <v>215</v>
      </c>
      <c r="D209" s="323" t="s">
        <v>1306</v>
      </c>
      <c r="E209" s="324" t="s">
        <v>465</v>
      </c>
      <c r="F209" s="325">
        <v>1964</v>
      </c>
      <c r="G209" s="324" t="s">
        <v>521</v>
      </c>
      <c r="H209" s="326">
        <v>0.034722222222222224</v>
      </c>
      <c r="I209" s="327">
        <v>12</v>
      </c>
      <c r="J209" s="328">
        <v>0.0034722222222222225</v>
      </c>
    </row>
    <row r="210" spans="1:10" ht="15" customHeight="1">
      <c r="A210" s="321">
        <v>209</v>
      </c>
      <c r="B210" s="321"/>
      <c r="C210" s="322">
        <v>231</v>
      </c>
      <c r="D210" s="323" t="s">
        <v>1307</v>
      </c>
      <c r="E210" s="324" t="s">
        <v>465</v>
      </c>
      <c r="F210" s="325">
        <v>1963</v>
      </c>
      <c r="G210" s="324" t="s">
        <v>650</v>
      </c>
      <c r="H210" s="326">
        <v>0.03474537037037037</v>
      </c>
      <c r="I210" s="327">
        <v>11.992005329780147</v>
      </c>
      <c r="J210" s="328">
        <v>0.0034745370370370373</v>
      </c>
    </row>
    <row r="211" spans="1:10" ht="15" customHeight="1">
      <c r="A211" s="321">
        <v>210</v>
      </c>
      <c r="B211" s="321"/>
      <c r="C211" s="322">
        <v>69</v>
      </c>
      <c r="D211" s="323" t="s">
        <v>1308</v>
      </c>
      <c r="E211" s="324" t="s">
        <v>465</v>
      </c>
      <c r="F211" s="325">
        <v>1905</v>
      </c>
      <c r="G211" s="324" t="s">
        <v>1145</v>
      </c>
      <c r="H211" s="326">
        <v>0.03488425925925926</v>
      </c>
      <c r="I211" s="327">
        <v>11.944260119442601</v>
      </c>
      <c r="J211" s="328">
        <v>0.003488425925925926</v>
      </c>
    </row>
    <row r="212" spans="1:10" ht="15" customHeight="1">
      <c r="A212" s="321">
        <v>211</v>
      </c>
      <c r="B212" s="321"/>
      <c r="C212" s="322">
        <v>216</v>
      </c>
      <c r="D212" s="323" t="s">
        <v>1309</v>
      </c>
      <c r="E212" s="324" t="s">
        <v>465</v>
      </c>
      <c r="F212" s="325">
        <v>1952</v>
      </c>
      <c r="G212" s="324" t="s">
        <v>750</v>
      </c>
      <c r="H212" s="326">
        <v>0.03496527777777778</v>
      </c>
      <c r="I212" s="327">
        <v>11.916583912611715</v>
      </c>
      <c r="J212" s="328">
        <v>0.003496527777777778</v>
      </c>
    </row>
    <row r="213" spans="1:10" ht="15" customHeight="1">
      <c r="A213" s="321">
        <v>212</v>
      </c>
      <c r="B213" s="321"/>
      <c r="C213" s="322">
        <v>13</v>
      </c>
      <c r="D213" s="323" t="s">
        <v>1310</v>
      </c>
      <c r="E213" s="324" t="s">
        <v>465</v>
      </c>
      <c r="F213" s="325">
        <v>1953</v>
      </c>
      <c r="G213" s="324" t="s">
        <v>468</v>
      </c>
      <c r="H213" s="326">
        <v>0.034999999999999996</v>
      </c>
      <c r="I213" s="327">
        <v>11.904761904761905</v>
      </c>
      <c r="J213" s="328">
        <v>0.0034999999999999996</v>
      </c>
    </row>
    <row r="214" spans="1:10" ht="15" customHeight="1">
      <c r="A214" s="321">
        <v>213</v>
      </c>
      <c r="B214" s="321"/>
      <c r="C214" s="322">
        <v>121</v>
      </c>
      <c r="D214" s="323" t="s">
        <v>1311</v>
      </c>
      <c r="E214" s="324" t="s">
        <v>465</v>
      </c>
      <c r="F214" s="325">
        <v>1976</v>
      </c>
      <c r="G214" s="324" t="s">
        <v>508</v>
      </c>
      <c r="H214" s="326">
        <v>0.035034722222222224</v>
      </c>
      <c r="I214" s="327">
        <v>11.892963330029731</v>
      </c>
      <c r="J214" s="328">
        <v>0.0035034722222222225</v>
      </c>
    </row>
    <row r="215" spans="1:10" ht="15" customHeight="1">
      <c r="A215" s="321">
        <v>214</v>
      </c>
      <c r="B215" s="321"/>
      <c r="C215" s="322">
        <v>166</v>
      </c>
      <c r="D215" s="323" t="s">
        <v>1312</v>
      </c>
      <c r="E215" s="324" t="s">
        <v>465</v>
      </c>
      <c r="F215" s="325">
        <v>1976</v>
      </c>
      <c r="G215" s="324" t="s">
        <v>1313</v>
      </c>
      <c r="H215" s="326">
        <v>0.03512731481481481</v>
      </c>
      <c r="I215" s="327">
        <v>11.861614497528832</v>
      </c>
      <c r="J215" s="328">
        <v>0.0035127314814814813</v>
      </c>
    </row>
    <row r="216" spans="1:10" ht="15" customHeight="1">
      <c r="A216" s="321">
        <v>215</v>
      </c>
      <c r="B216" s="321"/>
      <c r="C216" s="322">
        <v>4</v>
      </c>
      <c r="D216" s="323" t="s">
        <v>1314</v>
      </c>
      <c r="E216" s="324" t="s">
        <v>465</v>
      </c>
      <c r="F216" s="325">
        <v>1957</v>
      </c>
      <c r="G216" s="324" t="s">
        <v>1315</v>
      </c>
      <c r="H216" s="326">
        <v>0.03513888888888889</v>
      </c>
      <c r="I216" s="327">
        <v>11.857707509881422</v>
      </c>
      <c r="J216" s="328">
        <v>0.0035138888888888893</v>
      </c>
    </row>
    <row r="217" spans="1:10" ht="15" customHeight="1">
      <c r="A217" s="321">
        <v>216</v>
      </c>
      <c r="B217" s="321"/>
      <c r="C217" s="322">
        <v>90</v>
      </c>
      <c r="D217" s="323" t="s">
        <v>1316</v>
      </c>
      <c r="E217" s="324" t="s">
        <v>465</v>
      </c>
      <c r="F217" s="325">
        <v>1967</v>
      </c>
      <c r="G217" s="324" t="s">
        <v>1040</v>
      </c>
      <c r="H217" s="326">
        <v>0.03513888888888889</v>
      </c>
      <c r="I217" s="327">
        <v>11.857707509881422</v>
      </c>
      <c r="J217" s="328">
        <v>0.0035138888888888893</v>
      </c>
    </row>
    <row r="218" spans="1:10" ht="15" customHeight="1">
      <c r="A218" s="321">
        <v>217</v>
      </c>
      <c r="B218" s="321"/>
      <c r="C218" s="322">
        <v>261</v>
      </c>
      <c r="D218" s="323" t="s">
        <v>1317</v>
      </c>
      <c r="E218" s="324" t="s">
        <v>465</v>
      </c>
      <c r="F218" s="325">
        <v>1972</v>
      </c>
      <c r="G218" s="324" t="s">
        <v>505</v>
      </c>
      <c r="H218" s="326">
        <v>0.03525462962962963</v>
      </c>
      <c r="I218" s="327">
        <v>11.818778726198294</v>
      </c>
      <c r="J218" s="328">
        <v>0.003525462962962963</v>
      </c>
    </row>
    <row r="219" spans="1:10" ht="15" customHeight="1">
      <c r="A219" s="321">
        <v>218</v>
      </c>
      <c r="B219" s="321"/>
      <c r="C219" s="322">
        <v>263</v>
      </c>
      <c r="D219" s="323" t="s">
        <v>1318</v>
      </c>
      <c r="E219" s="324" t="s">
        <v>465</v>
      </c>
      <c r="F219" s="325">
        <v>1969</v>
      </c>
      <c r="G219" s="324" t="s">
        <v>505</v>
      </c>
      <c r="H219" s="326">
        <v>0.03525462962962963</v>
      </c>
      <c r="I219" s="327">
        <v>11.818778726198294</v>
      </c>
      <c r="J219" s="328">
        <v>0.003525462962962963</v>
      </c>
    </row>
    <row r="220" spans="1:10" ht="15" customHeight="1">
      <c r="A220" s="321">
        <v>219</v>
      </c>
      <c r="B220" s="321"/>
      <c r="C220" s="322">
        <v>184</v>
      </c>
      <c r="D220" s="323" t="s">
        <v>656</v>
      </c>
      <c r="E220" s="324" t="s">
        <v>465</v>
      </c>
      <c r="F220" s="325">
        <v>1973</v>
      </c>
      <c r="G220" s="324" t="s">
        <v>474</v>
      </c>
      <c r="H220" s="326">
        <v>0.035312500000000004</v>
      </c>
      <c r="I220" s="327">
        <v>11.799410029498524</v>
      </c>
      <c r="J220" s="328">
        <v>0.0035312500000000005</v>
      </c>
    </row>
    <row r="221" spans="1:10" ht="15" customHeight="1">
      <c r="A221" s="321">
        <v>220</v>
      </c>
      <c r="B221" s="321"/>
      <c r="C221" s="322">
        <v>49</v>
      </c>
      <c r="D221" s="323" t="s">
        <v>576</v>
      </c>
      <c r="E221" s="324" t="s">
        <v>465</v>
      </c>
      <c r="F221" s="325">
        <v>1952</v>
      </c>
      <c r="G221" s="324" t="s">
        <v>1153</v>
      </c>
      <c r="H221" s="326">
        <v>0.0353587962962963</v>
      </c>
      <c r="I221" s="327">
        <v>11.783960720130933</v>
      </c>
      <c r="J221" s="328">
        <v>0.0035358796296296297</v>
      </c>
    </row>
    <row r="222" spans="1:10" ht="15" customHeight="1">
      <c r="A222" s="321">
        <v>221</v>
      </c>
      <c r="B222" s="321"/>
      <c r="C222" s="322">
        <v>243</v>
      </c>
      <c r="D222" s="323" t="s">
        <v>1053</v>
      </c>
      <c r="E222" s="324" t="s">
        <v>494</v>
      </c>
      <c r="F222" s="325">
        <v>1972</v>
      </c>
      <c r="G222" s="324" t="s">
        <v>1054</v>
      </c>
      <c r="H222" s="326">
        <v>0.03547453703703704</v>
      </c>
      <c r="I222" s="327">
        <v>11.745513866231647</v>
      </c>
      <c r="J222" s="328">
        <v>0.003547453703703704</v>
      </c>
    </row>
    <row r="223" spans="1:10" ht="15" customHeight="1">
      <c r="A223" s="321">
        <v>223</v>
      </c>
      <c r="B223" s="321"/>
      <c r="C223" s="322">
        <v>268</v>
      </c>
      <c r="D223" s="323" t="s">
        <v>1055</v>
      </c>
      <c r="E223" s="324" t="s">
        <v>494</v>
      </c>
      <c r="F223" s="325">
        <v>1964</v>
      </c>
      <c r="G223" s="324" t="s">
        <v>515</v>
      </c>
      <c r="H223" s="326">
        <v>0.03560185185185185</v>
      </c>
      <c r="I223" s="327">
        <v>11.703511053315994</v>
      </c>
      <c r="J223" s="328">
        <v>0.003560185185185185</v>
      </c>
    </row>
    <row r="224" spans="1:10" ht="15" customHeight="1">
      <c r="A224" s="321">
        <v>222</v>
      </c>
      <c r="B224" s="321"/>
      <c r="C224" s="322">
        <v>47</v>
      </c>
      <c r="D224" s="323" t="s">
        <v>1319</v>
      </c>
      <c r="E224" s="324" t="s">
        <v>465</v>
      </c>
      <c r="F224" s="325">
        <v>1959</v>
      </c>
      <c r="G224" s="324" t="s">
        <v>568</v>
      </c>
      <c r="H224" s="326">
        <v>0.03560185185185185</v>
      </c>
      <c r="I224" s="327">
        <v>11.703511053315994</v>
      </c>
      <c r="J224" s="328">
        <v>0.003560185185185185</v>
      </c>
    </row>
    <row r="225" spans="1:10" ht="15" customHeight="1">
      <c r="A225" s="321">
        <v>224</v>
      </c>
      <c r="B225" s="321"/>
      <c r="C225" s="322">
        <v>2</v>
      </c>
      <c r="D225" s="323" t="s">
        <v>1320</v>
      </c>
      <c r="E225" s="324" t="s">
        <v>465</v>
      </c>
      <c r="F225" s="325">
        <v>1982</v>
      </c>
      <c r="G225" s="324" t="s">
        <v>1321</v>
      </c>
      <c r="H225" s="326">
        <v>0.03561342592592592</v>
      </c>
      <c r="I225" s="327">
        <v>11.699707507312318</v>
      </c>
      <c r="J225" s="328">
        <v>0.0035613425925925925</v>
      </c>
    </row>
    <row r="226" spans="1:10" ht="15" customHeight="1">
      <c r="A226" s="321">
        <v>225</v>
      </c>
      <c r="B226" s="321"/>
      <c r="C226" s="322">
        <v>100</v>
      </c>
      <c r="D226" s="323" t="s">
        <v>1056</v>
      </c>
      <c r="E226" s="324" t="s">
        <v>494</v>
      </c>
      <c r="F226" s="325">
        <v>1968</v>
      </c>
      <c r="G226" s="324" t="s">
        <v>1057</v>
      </c>
      <c r="H226" s="326">
        <v>0.03563657407407408</v>
      </c>
      <c r="I226" s="327">
        <v>11.692107827216626</v>
      </c>
      <c r="J226" s="328">
        <v>0.0035636574074074077</v>
      </c>
    </row>
    <row r="227" spans="1:10" ht="15" customHeight="1">
      <c r="A227" s="321">
        <v>226</v>
      </c>
      <c r="B227" s="321"/>
      <c r="C227" s="322">
        <v>250</v>
      </c>
      <c r="D227" s="323" t="s">
        <v>580</v>
      </c>
      <c r="E227" s="324" t="s">
        <v>465</v>
      </c>
      <c r="F227" s="325">
        <v>1955</v>
      </c>
      <c r="G227" s="324" t="s">
        <v>540</v>
      </c>
      <c r="H227" s="326">
        <v>0.03571759259259259</v>
      </c>
      <c r="I227" s="327">
        <v>11.66558651976669</v>
      </c>
      <c r="J227" s="328">
        <v>0.0035717592592592593</v>
      </c>
    </row>
    <row r="228" spans="1:10" ht="15" customHeight="1">
      <c r="A228" s="321">
        <v>227</v>
      </c>
      <c r="B228" s="321"/>
      <c r="C228" s="322">
        <v>168</v>
      </c>
      <c r="D228" s="323" t="s">
        <v>723</v>
      </c>
      <c r="E228" s="324" t="s">
        <v>465</v>
      </c>
      <c r="F228" s="325">
        <v>1970</v>
      </c>
      <c r="G228" s="324" t="s">
        <v>524</v>
      </c>
      <c r="H228" s="326">
        <v>0.03577546296296296</v>
      </c>
      <c r="I228" s="327">
        <v>11.646716273050794</v>
      </c>
      <c r="J228" s="328">
        <v>0.003577546296296296</v>
      </c>
    </row>
    <row r="229" spans="1:10" ht="15" customHeight="1">
      <c r="A229" s="321">
        <v>228</v>
      </c>
      <c r="B229" s="321"/>
      <c r="C229" s="322">
        <v>53</v>
      </c>
      <c r="D229" s="323" t="s">
        <v>570</v>
      </c>
      <c r="E229" s="324" t="s">
        <v>465</v>
      </c>
      <c r="F229" s="325">
        <v>1905</v>
      </c>
      <c r="G229" s="324" t="s">
        <v>1145</v>
      </c>
      <c r="H229" s="326">
        <v>0.03577546296296296</v>
      </c>
      <c r="I229" s="327">
        <v>11.646716273050794</v>
      </c>
      <c r="J229" s="328">
        <v>0.003577546296296296</v>
      </c>
    </row>
    <row r="230" spans="1:10" ht="15" customHeight="1">
      <c r="A230" s="321">
        <v>229</v>
      </c>
      <c r="B230" s="321"/>
      <c r="C230" s="322">
        <v>212</v>
      </c>
      <c r="D230" s="323" t="s">
        <v>1322</v>
      </c>
      <c r="E230" s="324" t="s">
        <v>465</v>
      </c>
      <c r="F230" s="325">
        <v>1958</v>
      </c>
      <c r="G230" s="324" t="s">
        <v>1224</v>
      </c>
      <c r="H230" s="326">
        <v>0.035787037037037034</v>
      </c>
      <c r="I230" s="327">
        <v>11.64294954721863</v>
      </c>
      <c r="J230" s="328">
        <v>0.0035787037037037033</v>
      </c>
    </row>
    <row r="231" spans="1:10" ht="15" customHeight="1">
      <c r="A231" s="321">
        <v>230</v>
      </c>
      <c r="B231" s="321"/>
      <c r="C231" s="322">
        <v>137</v>
      </c>
      <c r="D231" s="323" t="s">
        <v>648</v>
      </c>
      <c r="E231" s="324" t="s">
        <v>465</v>
      </c>
      <c r="F231" s="325">
        <v>1978</v>
      </c>
      <c r="G231" s="324" t="s">
        <v>508</v>
      </c>
      <c r="H231" s="326">
        <v>0.03579861111111111</v>
      </c>
      <c r="I231" s="327">
        <v>11.63918525703201</v>
      </c>
      <c r="J231" s="328">
        <v>0.003579861111111111</v>
      </c>
    </row>
    <row r="232" spans="1:10" ht="15" customHeight="1">
      <c r="A232" s="321">
        <v>231</v>
      </c>
      <c r="B232" s="321"/>
      <c r="C232" s="322">
        <v>73</v>
      </c>
      <c r="D232" s="323" t="s">
        <v>1323</v>
      </c>
      <c r="E232" s="324" t="s">
        <v>465</v>
      </c>
      <c r="F232" s="325">
        <v>1980</v>
      </c>
      <c r="G232" s="324" t="s">
        <v>1139</v>
      </c>
      <c r="H232" s="326">
        <v>0.03584490740740741</v>
      </c>
      <c r="I232" s="327">
        <v>11.62415240555376</v>
      </c>
      <c r="J232" s="328">
        <v>0.003584490740740741</v>
      </c>
    </row>
    <row r="233" spans="1:10" ht="15" customHeight="1">
      <c r="A233" s="321">
        <v>232</v>
      </c>
      <c r="B233" s="321"/>
      <c r="C233" s="322">
        <v>92</v>
      </c>
      <c r="D233" s="323" t="s">
        <v>1324</v>
      </c>
      <c r="E233" s="324" t="s">
        <v>465</v>
      </c>
      <c r="F233" s="325">
        <v>1972</v>
      </c>
      <c r="G233" s="324" t="s">
        <v>1040</v>
      </c>
      <c r="H233" s="326">
        <v>0.035868055555555556</v>
      </c>
      <c r="I233" s="327">
        <v>11.616650532429816</v>
      </c>
      <c r="J233" s="328">
        <v>0.0035868055555555558</v>
      </c>
    </row>
    <row r="234" spans="1:10" ht="15" customHeight="1">
      <c r="A234" s="321">
        <v>233</v>
      </c>
      <c r="B234" s="321"/>
      <c r="C234" s="322">
        <v>777</v>
      </c>
      <c r="D234" s="323" t="s">
        <v>1325</v>
      </c>
      <c r="E234" s="324" t="s">
        <v>465</v>
      </c>
      <c r="F234" s="325">
        <v>1970</v>
      </c>
      <c r="G234" s="324" t="s">
        <v>487</v>
      </c>
      <c r="H234" s="326">
        <v>0.0358912037037037</v>
      </c>
      <c r="I234" s="327">
        <v>11.60915833602064</v>
      </c>
      <c r="J234" s="328">
        <v>0.00358912037037037</v>
      </c>
    </row>
    <row r="235" spans="1:10" ht="15" customHeight="1">
      <c r="A235" s="321">
        <v>234</v>
      </c>
      <c r="B235" s="321"/>
      <c r="C235" s="322">
        <v>205</v>
      </c>
      <c r="D235" s="323" t="s">
        <v>1326</v>
      </c>
      <c r="E235" s="324" t="s">
        <v>465</v>
      </c>
      <c r="F235" s="325">
        <v>1955</v>
      </c>
      <c r="G235" s="324" t="s">
        <v>1083</v>
      </c>
      <c r="H235" s="326">
        <v>0.035937500000000004</v>
      </c>
      <c r="I235" s="327">
        <v>11.594202898550725</v>
      </c>
      <c r="J235" s="328">
        <v>0.0035937500000000006</v>
      </c>
    </row>
    <row r="236" spans="1:10" ht="15" customHeight="1">
      <c r="A236" s="321">
        <v>235</v>
      </c>
      <c r="B236" s="321"/>
      <c r="C236" s="322">
        <v>300</v>
      </c>
      <c r="D236" s="323" t="s">
        <v>1327</v>
      </c>
      <c r="E236" s="324" t="s">
        <v>465</v>
      </c>
      <c r="F236" s="325">
        <v>1951</v>
      </c>
      <c r="G236" s="324" t="s">
        <v>1328</v>
      </c>
      <c r="H236" s="326">
        <v>0.03597222222222222</v>
      </c>
      <c r="I236" s="327">
        <v>11.583011583011585</v>
      </c>
      <c r="J236" s="328">
        <v>0.0035972222222222217</v>
      </c>
    </row>
    <row r="237" spans="1:10" ht="15" customHeight="1">
      <c r="A237" s="321">
        <v>236</v>
      </c>
      <c r="B237" s="321"/>
      <c r="C237" s="322">
        <v>109</v>
      </c>
      <c r="D237" s="323" t="s">
        <v>1058</v>
      </c>
      <c r="E237" s="324" t="s">
        <v>494</v>
      </c>
      <c r="F237" s="325">
        <v>1978</v>
      </c>
      <c r="G237" s="324" t="s">
        <v>1057</v>
      </c>
      <c r="H237" s="326">
        <v>0.03599537037037037</v>
      </c>
      <c r="I237" s="327">
        <v>11.57556270096463</v>
      </c>
      <c r="J237" s="328">
        <v>0.0035995370370370374</v>
      </c>
    </row>
    <row r="238" spans="1:10" ht="15" customHeight="1">
      <c r="A238" s="321">
        <v>237</v>
      </c>
      <c r="B238" s="321"/>
      <c r="C238" s="322">
        <v>799</v>
      </c>
      <c r="D238" s="323" t="s">
        <v>1329</v>
      </c>
      <c r="E238" s="324" t="s">
        <v>465</v>
      </c>
      <c r="F238" s="325">
        <v>1966</v>
      </c>
      <c r="G238" s="324" t="s">
        <v>1330</v>
      </c>
      <c r="H238" s="326">
        <v>0.036284722222222225</v>
      </c>
      <c r="I238" s="327">
        <v>11.483253588516746</v>
      </c>
      <c r="J238" s="328">
        <v>0.0036284722222222226</v>
      </c>
    </row>
    <row r="239" spans="1:10" ht="15" customHeight="1">
      <c r="A239" s="321">
        <v>238</v>
      </c>
      <c r="B239" s="321"/>
      <c r="C239" s="322">
        <v>65</v>
      </c>
      <c r="D239" s="323" t="s">
        <v>1331</v>
      </c>
      <c r="E239" s="324" t="s">
        <v>465</v>
      </c>
      <c r="F239" s="325">
        <v>1905</v>
      </c>
      <c r="G239" s="324" t="s">
        <v>1145</v>
      </c>
      <c r="H239" s="326">
        <v>0.03629629629629629</v>
      </c>
      <c r="I239" s="327">
        <v>11.479591836734697</v>
      </c>
      <c r="J239" s="328">
        <v>0.0036296296296296294</v>
      </c>
    </row>
    <row r="240" spans="1:10" ht="15" customHeight="1">
      <c r="A240" s="321">
        <v>239</v>
      </c>
      <c r="B240" s="321"/>
      <c r="C240" s="322">
        <v>148</v>
      </c>
      <c r="D240" s="323" t="s">
        <v>1332</v>
      </c>
      <c r="E240" s="324" t="s">
        <v>465</v>
      </c>
      <c r="F240" s="325">
        <v>1948</v>
      </c>
      <c r="G240" s="324" t="s">
        <v>508</v>
      </c>
      <c r="H240" s="326">
        <v>0.03633101851851852</v>
      </c>
      <c r="I240" s="327">
        <v>11.468620579802485</v>
      </c>
      <c r="J240" s="328">
        <v>0.0036331018518518518</v>
      </c>
    </row>
    <row r="241" spans="1:10" ht="15" customHeight="1">
      <c r="A241" s="321">
        <v>240</v>
      </c>
      <c r="B241" s="321"/>
      <c r="C241" s="322">
        <v>233</v>
      </c>
      <c r="D241" s="323" t="s">
        <v>1333</v>
      </c>
      <c r="E241" s="324" t="s">
        <v>465</v>
      </c>
      <c r="F241" s="325">
        <v>1953</v>
      </c>
      <c r="G241" s="324" t="s">
        <v>1052</v>
      </c>
      <c r="H241" s="326">
        <v>0.03649305555555555</v>
      </c>
      <c r="I241" s="327">
        <v>11.417697431018079</v>
      </c>
      <c r="J241" s="328">
        <v>0.003649305555555555</v>
      </c>
    </row>
    <row r="242" spans="1:10" ht="15" customHeight="1">
      <c r="A242" s="321">
        <v>241</v>
      </c>
      <c r="B242" s="321"/>
      <c r="C242" s="322">
        <v>793</v>
      </c>
      <c r="D242" s="323" t="s">
        <v>1334</v>
      </c>
      <c r="E242" s="324" t="s">
        <v>465</v>
      </c>
      <c r="F242" s="325">
        <v>1955</v>
      </c>
      <c r="G242" s="324" t="s">
        <v>1080</v>
      </c>
      <c r="H242" s="326">
        <v>0.036724537037037035</v>
      </c>
      <c r="I242" s="327">
        <v>11.34572959344469</v>
      </c>
      <c r="J242" s="328">
        <v>0.0036724537037037034</v>
      </c>
    </row>
    <row r="243" spans="1:10" ht="15" customHeight="1">
      <c r="A243" s="321">
        <v>242</v>
      </c>
      <c r="B243" s="321"/>
      <c r="C243" s="322">
        <v>283</v>
      </c>
      <c r="D243" s="323" t="s">
        <v>1059</v>
      </c>
      <c r="E243" s="324" t="s">
        <v>494</v>
      </c>
      <c r="F243" s="325">
        <v>1961</v>
      </c>
      <c r="G243" s="324" t="s">
        <v>1048</v>
      </c>
      <c r="H243" s="326">
        <v>0.036759259259259255</v>
      </c>
      <c r="I243" s="327">
        <v>11.33501259445844</v>
      </c>
      <c r="J243" s="328">
        <v>0.0036759259259259254</v>
      </c>
    </row>
    <row r="244" spans="1:10" ht="15" customHeight="1">
      <c r="A244" s="321">
        <v>243</v>
      </c>
      <c r="B244" s="321"/>
      <c r="C244" s="322">
        <v>23</v>
      </c>
      <c r="D244" s="323" t="s">
        <v>1335</v>
      </c>
      <c r="E244" s="324" t="s">
        <v>465</v>
      </c>
      <c r="F244" s="325">
        <v>1967</v>
      </c>
      <c r="G244" s="324" t="s">
        <v>568</v>
      </c>
      <c r="H244" s="326">
        <v>0.03697916666666667</v>
      </c>
      <c r="I244" s="327">
        <v>11.267605633802816</v>
      </c>
      <c r="J244" s="328">
        <v>0.0036979166666666666</v>
      </c>
    </row>
    <row r="245" spans="1:10" ht="15" customHeight="1">
      <c r="A245" s="321">
        <v>244</v>
      </c>
      <c r="B245" s="321"/>
      <c r="C245" s="322">
        <v>5</v>
      </c>
      <c r="D245" s="323" t="s">
        <v>1336</v>
      </c>
      <c r="E245" s="324" t="s">
        <v>465</v>
      </c>
      <c r="F245" s="325">
        <v>1961</v>
      </c>
      <c r="G245" s="324" t="s">
        <v>568</v>
      </c>
      <c r="H245" s="326">
        <v>0.03702546296296296</v>
      </c>
      <c r="I245" s="327">
        <v>11.253516723976242</v>
      </c>
      <c r="J245" s="328">
        <v>0.0037025462962962962</v>
      </c>
    </row>
    <row r="246" spans="1:10" ht="15" customHeight="1">
      <c r="A246" s="321">
        <v>245</v>
      </c>
      <c r="B246" s="321"/>
      <c r="C246" s="322">
        <v>112</v>
      </c>
      <c r="D246" s="323" t="s">
        <v>1060</v>
      </c>
      <c r="E246" s="324" t="s">
        <v>494</v>
      </c>
      <c r="F246" s="325">
        <v>1982</v>
      </c>
      <c r="G246" s="324" t="s">
        <v>1052</v>
      </c>
      <c r="H246" s="326">
        <v>0.03722222222222222</v>
      </c>
      <c r="I246" s="327">
        <v>11.194029850746269</v>
      </c>
      <c r="J246" s="328">
        <v>0.003722222222222222</v>
      </c>
    </row>
    <row r="247" spans="1:10" ht="15" customHeight="1">
      <c r="A247" s="321">
        <v>246</v>
      </c>
      <c r="B247" s="321"/>
      <c r="C247" s="322">
        <v>218</v>
      </c>
      <c r="D247" s="323" t="s">
        <v>1061</v>
      </c>
      <c r="E247" s="324" t="s">
        <v>494</v>
      </c>
      <c r="F247" s="325">
        <v>1954</v>
      </c>
      <c r="G247" s="324" t="s">
        <v>750</v>
      </c>
      <c r="H247" s="326">
        <v>0.037592592592592594</v>
      </c>
      <c r="I247" s="327">
        <v>11.083743842364532</v>
      </c>
      <c r="J247" s="328">
        <v>0.0037592592592592595</v>
      </c>
    </row>
    <row r="248" spans="1:10" ht="15" customHeight="1">
      <c r="A248" s="321">
        <v>247</v>
      </c>
      <c r="B248" s="321"/>
      <c r="C248" s="322">
        <v>162</v>
      </c>
      <c r="D248" s="323" t="s">
        <v>1062</v>
      </c>
      <c r="E248" s="324" t="s">
        <v>494</v>
      </c>
      <c r="F248" s="325">
        <v>1990</v>
      </c>
      <c r="G248" s="324" t="s">
        <v>476</v>
      </c>
      <c r="H248" s="326">
        <v>0.03761574074074074</v>
      </c>
      <c r="I248" s="327">
        <v>11.076923076923078</v>
      </c>
      <c r="J248" s="328">
        <v>0.0037615740740740743</v>
      </c>
    </row>
    <row r="249" spans="1:10" ht="15" customHeight="1">
      <c r="A249" s="321">
        <v>248</v>
      </c>
      <c r="B249" s="321"/>
      <c r="C249" s="322">
        <v>38</v>
      </c>
      <c r="D249" s="323" t="s">
        <v>1063</v>
      </c>
      <c r="E249" s="324" t="s">
        <v>494</v>
      </c>
      <c r="F249" s="325">
        <v>1955</v>
      </c>
      <c r="G249" s="324" t="s">
        <v>568</v>
      </c>
      <c r="H249" s="326">
        <v>0.037638888888888895</v>
      </c>
      <c r="I249" s="327">
        <v>11.07011070110701</v>
      </c>
      <c r="J249" s="328">
        <v>0.0037638888888888895</v>
      </c>
    </row>
    <row r="250" spans="1:10" ht="15" customHeight="1">
      <c r="A250" s="321">
        <v>249</v>
      </c>
      <c r="B250" s="321"/>
      <c r="C250" s="322">
        <v>104</v>
      </c>
      <c r="D250" s="323" t="s">
        <v>1337</v>
      </c>
      <c r="E250" s="324" t="s">
        <v>465</v>
      </c>
      <c r="F250" s="325">
        <v>1959</v>
      </c>
      <c r="G250" s="324" t="s">
        <v>1057</v>
      </c>
      <c r="H250" s="326">
        <v>0.03765046296296296</v>
      </c>
      <c r="I250" s="327">
        <v>11.066707654472795</v>
      </c>
      <c r="J250" s="328">
        <v>0.0037650462962962963</v>
      </c>
    </row>
    <row r="251" spans="1:10" ht="15" customHeight="1">
      <c r="A251" s="321">
        <v>250</v>
      </c>
      <c r="B251" s="321"/>
      <c r="C251" s="322">
        <v>272</v>
      </c>
      <c r="D251" s="323" t="s">
        <v>1338</v>
      </c>
      <c r="E251" s="324" t="s">
        <v>465</v>
      </c>
      <c r="F251" s="325">
        <v>1972</v>
      </c>
      <c r="G251" s="324" t="s">
        <v>1048</v>
      </c>
      <c r="H251" s="326">
        <v>0.03768518518518518</v>
      </c>
      <c r="I251" s="327">
        <v>11.056511056511058</v>
      </c>
      <c r="J251" s="328">
        <v>0.0037685185185185183</v>
      </c>
    </row>
    <row r="252" spans="1:10" ht="15" customHeight="1">
      <c r="A252" s="321">
        <v>251</v>
      </c>
      <c r="B252" s="321"/>
      <c r="C252" s="322">
        <v>91</v>
      </c>
      <c r="D252" s="323" t="s">
        <v>1339</v>
      </c>
      <c r="E252" s="324" t="s">
        <v>465</v>
      </c>
      <c r="F252" s="325">
        <v>1968</v>
      </c>
      <c r="G252" s="324" t="s">
        <v>1040</v>
      </c>
      <c r="H252" s="326">
        <v>0.03770833333333333</v>
      </c>
      <c r="I252" s="327">
        <v>11.049723756906078</v>
      </c>
      <c r="J252" s="328">
        <v>0.003770833333333333</v>
      </c>
    </row>
    <row r="253" spans="1:10" ht="15" customHeight="1">
      <c r="A253" s="321">
        <v>252</v>
      </c>
      <c r="B253" s="321"/>
      <c r="C253" s="322">
        <v>163</v>
      </c>
      <c r="D253" s="323" t="s">
        <v>1340</v>
      </c>
      <c r="E253" s="324" t="s">
        <v>465</v>
      </c>
      <c r="F253" s="325">
        <v>1946</v>
      </c>
      <c r="G253" s="324" t="s">
        <v>537</v>
      </c>
      <c r="H253" s="326">
        <v>0.0378587962962963</v>
      </c>
      <c r="I253" s="327">
        <v>11.005808621216753</v>
      </c>
      <c r="J253" s="328">
        <v>0.00378587962962963</v>
      </c>
    </row>
    <row r="254" spans="1:10" ht="15" customHeight="1">
      <c r="A254" s="321">
        <v>253</v>
      </c>
      <c r="B254" s="321"/>
      <c r="C254" s="322">
        <v>228</v>
      </c>
      <c r="D254" s="323" t="s">
        <v>1341</v>
      </c>
      <c r="E254" s="324" t="s">
        <v>465</v>
      </c>
      <c r="F254" s="325">
        <v>1986</v>
      </c>
      <c r="G254" s="324" t="s">
        <v>508</v>
      </c>
      <c r="H254" s="326">
        <v>0.037905092592592594</v>
      </c>
      <c r="I254" s="327">
        <v>10.992366412213741</v>
      </c>
      <c r="J254" s="328">
        <v>0.0037905092592592595</v>
      </c>
    </row>
    <row r="255" spans="1:10" ht="15" customHeight="1">
      <c r="A255" s="321">
        <v>254</v>
      </c>
      <c r="B255" s="321"/>
      <c r="C255" s="322">
        <v>40</v>
      </c>
      <c r="D255" s="323" t="s">
        <v>1064</v>
      </c>
      <c r="E255" s="324" t="s">
        <v>494</v>
      </c>
      <c r="F255" s="325">
        <v>1966</v>
      </c>
      <c r="G255" s="324" t="s">
        <v>568</v>
      </c>
      <c r="H255" s="326">
        <v>0.03800925925925926</v>
      </c>
      <c r="I255" s="327">
        <v>10.962241169305722</v>
      </c>
      <c r="J255" s="328">
        <v>0.0038009259259259263</v>
      </c>
    </row>
    <row r="256" spans="1:10" ht="15" customHeight="1">
      <c r="A256" s="321">
        <v>255</v>
      </c>
      <c r="B256" s="321"/>
      <c r="C256" s="322">
        <v>298</v>
      </c>
      <c r="D256" s="323" t="s">
        <v>1342</v>
      </c>
      <c r="E256" s="324" t="s">
        <v>465</v>
      </c>
      <c r="F256" s="325">
        <v>1966</v>
      </c>
      <c r="G256" s="324" t="s">
        <v>1168</v>
      </c>
      <c r="H256" s="326">
        <v>0.03806712962962963</v>
      </c>
      <c r="I256" s="327">
        <v>10.945576162967468</v>
      </c>
      <c r="J256" s="328">
        <v>0.003806712962962963</v>
      </c>
    </row>
    <row r="257" spans="1:10" ht="15" customHeight="1">
      <c r="A257" s="321">
        <v>256</v>
      </c>
      <c r="B257" s="321"/>
      <c r="C257" s="322">
        <v>116</v>
      </c>
      <c r="D257" s="323" t="s">
        <v>1065</v>
      </c>
      <c r="E257" s="324" t="s">
        <v>494</v>
      </c>
      <c r="F257" s="325">
        <v>1958</v>
      </c>
      <c r="G257" s="324" t="s">
        <v>1052</v>
      </c>
      <c r="H257" s="326">
        <v>0.03826388888888889</v>
      </c>
      <c r="I257" s="327">
        <v>10.88929219600726</v>
      </c>
      <c r="J257" s="328">
        <v>0.0038263888888888887</v>
      </c>
    </row>
    <row r="258" spans="1:10" ht="15" customHeight="1">
      <c r="A258" s="321">
        <v>257</v>
      </c>
      <c r="B258" s="321"/>
      <c r="C258" s="322">
        <v>99</v>
      </c>
      <c r="D258" s="323" t="s">
        <v>1343</v>
      </c>
      <c r="E258" s="324" t="s">
        <v>465</v>
      </c>
      <c r="F258" s="325">
        <v>1951</v>
      </c>
      <c r="G258" s="324" t="s">
        <v>1057</v>
      </c>
      <c r="H258" s="326">
        <v>0.03827546296296296</v>
      </c>
      <c r="I258" s="327">
        <v>10.885999395222257</v>
      </c>
      <c r="J258" s="328">
        <v>0.0038275462962962963</v>
      </c>
    </row>
    <row r="259" spans="1:10" ht="15" customHeight="1">
      <c r="A259" s="321">
        <v>258</v>
      </c>
      <c r="B259" s="321"/>
      <c r="C259" s="322">
        <v>294</v>
      </c>
      <c r="D259" s="323" t="s">
        <v>1344</v>
      </c>
      <c r="E259" s="324" t="s">
        <v>465</v>
      </c>
      <c r="F259" s="325">
        <v>1956</v>
      </c>
      <c r="G259" s="324" t="s">
        <v>1345</v>
      </c>
      <c r="H259" s="326">
        <v>0.03829861111111111</v>
      </c>
      <c r="I259" s="327">
        <v>10.87941976427924</v>
      </c>
      <c r="J259" s="328">
        <v>0.003829861111111111</v>
      </c>
    </row>
    <row r="260" spans="1:10" ht="15" customHeight="1">
      <c r="A260" s="321">
        <v>259</v>
      </c>
      <c r="B260" s="321"/>
      <c r="C260" s="322">
        <v>252</v>
      </c>
      <c r="D260" s="323" t="s">
        <v>1066</v>
      </c>
      <c r="E260" s="324" t="s">
        <v>494</v>
      </c>
      <c r="F260" s="325">
        <v>1958</v>
      </c>
      <c r="G260" s="324" t="s">
        <v>702</v>
      </c>
      <c r="H260" s="326">
        <v>0.03844907407407407</v>
      </c>
      <c r="I260" s="327">
        <v>10.836845273931367</v>
      </c>
      <c r="J260" s="328">
        <v>0.003844907407407407</v>
      </c>
    </row>
    <row r="261" spans="1:10" ht="15" customHeight="1">
      <c r="A261" s="321">
        <v>260</v>
      </c>
      <c r="B261" s="321"/>
      <c r="C261" s="322">
        <v>178</v>
      </c>
      <c r="D261" s="323" t="s">
        <v>1346</v>
      </c>
      <c r="E261" s="324" t="s">
        <v>465</v>
      </c>
      <c r="F261" s="325">
        <v>1957</v>
      </c>
      <c r="G261" s="324" t="s">
        <v>524</v>
      </c>
      <c r="H261" s="326">
        <v>0.03846064814814815</v>
      </c>
      <c r="I261" s="327">
        <v>10.833584110743304</v>
      </c>
      <c r="J261" s="328">
        <v>0.0038460648148148147</v>
      </c>
    </row>
    <row r="262" spans="1:10" ht="15" customHeight="1">
      <c r="A262" s="321">
        <v>261</v>
      </c>
      <c r="B262" s="321"/>
      <c r="C262" s="322">
        <v>173</v>
      </c>
      <c r="D262" s="323" t="s">
        <v>722</v>
      </c>
      <c r="E262" s="324" t="s">
        <v>494</v>
      </c>
      <c r="F262" s="325">
        <v>1960</v>
      </c>
      <c r="G262" s="324" t="s">
        <v>470</v>
      </c>
      <c r="H262" s="326">
        <v>0.03854166666666667</v>
      </c>
      <c r="I262" s="327">
        <v>10.810810810810809</v>
      </c>
      <c r="J262" s="328">
        <v>0.0038541666666666668</v>
      </c>
    </row>
    <row r="263" spans="1:10" ht="15" customHeight="1">
      <c r="A263" s="321">
        <v>262</v>
      </c>
      <c r="B263" s="321"/>
      <c r="C263" s="322">
        <v>143</v>
      </c>
      <c r="D263" s="323" t="s">
        <v>1347</v>
      </c>
      <c r="E263" s="324" t="s">
        <v>465</v>
      </c>
      <c r="F263" s="325">
        <v>1947</v>
      </c>
      <c r="G263" s="324" t="s">
        <v>476</v>
      </c>
      <c r="H263" s="326">
        <v>0.03864583333333333</v>
      </c>
      <c r="I263" s="327">
        <v>10.78167115902965</v>
      </c>
      <c r="J263" s="328">
        <v>0.003864583333333333</v>
      </c>
    </row>
    <row r="264" spans="1:10" ht="15" customHeight="1">
      <c r="A264" s="321">
        <v>263</v>
      </c>
      <c r="B264" s="321"/>
      <c r="C264" s="322">
        <v>796</v>
      </c>
      <c r="D264" s="323" t="s">
        <v>1067</v>
      </c>
      <c r="E264" s="324" t="s">
        <v>494</v>
      </c>
      <c r="F264" s="325">
        <v>1962</v>
      </c>
      <c r="G264" s="324" t="s">
        <v>476</v>
      </c>
      <c r="H264" s="326">
        <v>0.03893518518518519</v>
      </c>
      <c r="I264" s="327">
        <v>10.701545778834719</v>
      </c>
      <c r="J264" s="328">
        <v>0.0038935185185185192</v>
      </c>
    </row>
    <row r="265" spans="1:10" ht="15" customHeight="1">
      <c r="A265" s="321">
        <v>264</v>
      </c>
      <c r="B265" s="321"/>
      <c r="C265" s="322">
        <v>107</v>
      </c>
      <c r="D265" s="323" t="s">
        <v>1348</v>
      </c>
      <c r="E265" s="324" t="s">
        <v>465</v>
      </c>
      <c r="F265" s="325">
        <v>1949</v>
      </c>
      <c r="G265" s="324" t="s">
        <v>1057</v>
      </c>
      <c r="H265" s="326">
        <v>0.03916666666666666</v>
      </c>
      <c r="I265" s="327">
        <v>10.638297872340427</v>
      </c>
      <c r="J265" s="328">
        <v>0.003916666666666666</v>
      </c>
    </row>
    <row r="266" spans="1:10" ht="15" customHeight="1">
      <c r="A266" s="321">
        <v>265</v>
      </c>
      <c r="B266" s="321"/>
      <c r="C266" s="322">
        <v>198</v>
      </c>
      <c r="D266" s="323" t="s">
        <v>1349</v>
      </c>
      <c r="E266" s="324" t="s">
        <v>465</v>
      </c>
      <c r="F266" s="325">
        <v>1965</v>
      </c>
      <c r="G266" s="324" t="s">
        <v>508</v>
      </c>
      <c r="H266" s="326">
        <v>0.03921296296296296</v>
      </c>
      <c r="I266" s="327">
        <v>10.625737898465172</v>
      </c>
      <c r="J266" s="328">
        <v>0.003921296296296296</v>
      </c>
    </row>
    <row r="267" spans="1:10" ht="15" customHeight="1">
      <c r="A267" s="321">
        <v>266</v>
      </c>
      <c r="B267" s="321"/>
      <c r="C267" s="322">
        <v>192</v>
      </c>
      <c r="D267" s="323" t="s">
        <v>1350</v>
      </c>
      <c r="E267" s="324" t="s">
        <v>465</v>
      </c>
      <c r="F267" s="325">
        <v>1958</v>
      </c>
      <c r="G267" s="324" t="s">
        <v>524</v>
      </c>
      <c r="H267" s="326">
        <v>0.03934027777777777</v>
      </c>
      <c r="I267" s="327">
        <v>10.59135039717564</v>
      </c>
      <c r="J267" s="328">
        <v>0.003934027777777778</v>
      </c>
    </row>
    <row r="268" spans="1:10" ht="15" customHeight="1">
      <c r="A268" s="321">
        <v>267</v>
      </c>
      <c r="B268" s="321"/>
      <c r="C268" s="322">
        <v>188</v>
      </c>
      <c r="D268" s="323" t="s">
        <v>1351</v>
      </c>
      <c r="E268" s="324" t="s">
        <v>465</v>
      </c>
      <c r="F268" s="325">
        <v>1971</v>
      </c>
      <c r="G268" s="324" t="s">
        <v>508</v>
      </c>
      <c r="H268" s="326">
        <v>0.03943287037037037</v>
      </c>
      <c r="I268" s="327">
        <v>10.566480774875258</v>
      </c>
      <c r="J268" s="328">
        <v>0.003943287037037037</v>
      </c>
    </row>
    <row r="269" spans="1:10" ht="15" customHeight="1">
      <c r="A269" s="321">
        <v>268</v>
      </c>
      <c r="B269" s="321"/>
      <c r="C269" s="322">
        <v>281</v>
      </c>
      <c r="D269" s="323" t="s">
        <v>1352</v>
      </c>
      <c r="E269" s="324" t="s">
        <v>465</v>
      </c>
      <c r="F269" s="325">
        <v>1958</v>
      </c>
      <c r="G269" s="324" t="s">
        <v>1353</v>
      </c>
      <c r="H269" s="326">
        <v>0.03958333333333333</v>
      </c>
      <c r="I269" s="327">
        <v>10.526315789473685</v>
      </c>
      <c r="J269" s="328">
        <v>0.003958333333333333</v>
      </c>
    </row>
    <row r="270" spans="1:10" ht="15" customHeight="1">
      <c r="A270" s="321">
        <v>269</v>
      </c>
      <c r="B270" s="321"/>
      <c r="C270" s="322">
        <v>80</v>
      </c>
      <c r="D270" s="323" t="s">
        <v>1354</v>
      </c>
      <c r="E270" s="324" t="s">
        <v>465</v>
      </c>
      <c r="F270" s="325">
        <v>1980</v>
      </c>
      <c r="G270" s="324" t="s">
        <v>1139</v>
      </c>
      <c r="H270" s="326">
        <v>0.03967592592592593</v>
      </c>
      <c r="I270" s="327">
        <v>10.501750291715286</v>
      </c>
      <c r="J270" s="328">
        <v>0.003967592592592593</v>
      </c>
    </row>
    <row r="271" spans="1:10" ht="15" customHeight="1">
      <c r="A271" s="321">
        <v>270</v>
      </c>
      <c r="B271" s="321"/>
      <c r="C271" s="322">
        <v>208</v>
      </c>
      <c r="D271" s="323" t="s">
        <v>1355</v>
      </c>
      <c r="E271" s="324" t="s">
        <v>465</v>
      </c>
      <c r="F271" s="325">
        <v>1958</v>
      </c>
      <c r="G271" s="324" t="s">
        <v>1083</v>
      </c>
      <c r="H271" s="326">
        <v>0.03972222222222222</v>
      </c>
      <c r="I271" s="327">
        <v>10.48951048951049</v>
      </c>
      <c r="J271" s="328">
        <v>0.0039722222222222225</v>
      </c>
    </row>
    <row r="272" spans="1:10" ht="15" customHeight="1">
      <c r="A272" s="321">
        <v>271</v>
      </c>
      <c r="B272" s="321"/>
      <c r="C272" s="322">
        <v>170</v>
      </c>
      <c r="D272" s="323" t="s">
        <v>1068</v>
      </c>
      <c r="E272" s="324" t="s">
        <v>494</v>
      </c>
      <c r="F272" s="325">
        <v>1960</v>
      </c>
      <c r="G272" s="324" t="s">
        <v>524</v>
      </c>
      <c r="H272" s="326">
        <v>0.03982638888888889</v>
      </c>
      <c r="I272" s="327">
        <v>10.46207497820401</v>
      </c>
      <c r="J272" s="328">
        <v>0.003982638888888889</v>
      </c>
    </row>
    <row r="273" spans="1:10" ht="15" customHeight="1">
      <c r="A273" s="321">
        <v>272</v>
      </c>
      <c r="B273" s="321"/>
      <c r="C273" s="322">
        <v>169</v>
      </c>
      <c r="D273" s="323" t="s">
        <v>737</v>
      </c>
      <c r="E273" s="324" t="s">
        <v>494</v>
      </c>
      <c r="F273" s="325">
        <v>1958</v>
      </c>
      <c r="G273" s="324" t="s">
        <v>524</v>
      </c>
      <c r="H273" s="326">
        <v>0.03982638888888889</v>
      </c>
      <c r="I273" s="327">
        <v>10.46207497820401</v>
      </c>
      <c r="J273" s="328">
        <v>0.003982638888888889</v>
      </c>
    </row>
    <row r="274" spans="1:10" ht="15" customHeight="1">
      <c r="A274" s="321">
        <v>273</v>
      </c>
      <c r="B274" s="321"/>
      <c r="C274" s="322">
        <v>287</v>
      </c>
      <c r="D274" s="323" t="s">
        <v>1069</v>
      </c>
      <c r="E274" s="324" t="s">
        <v>494</v>
      </c>
      <c r="F274" s="325">
        <v>1977</v>
      </c>
      <c r="G274" s="324" t="s">
        <v>537</v>
      </c>
      <c r="H274" s="326">
        <v>0.03984953703703704</v>
      </c>
      <c r="I274" s="327">
        <v>10.45599767644496</v>
      </c>
      <c r="J274" s="328">
        <v>0.003984953703703704</v>
      </c>
    </row>
    <row r="275" spans="1:10" ht="15" customHeight="1">
      <c r="A275" s="321">
        <v>274</v>
      </c>
      <c r="B275" s="321"/>
      <c r="C275" s="322">
        <v>154</v>
      </c>
      <c r="D275" s="323" t="s">
        <v>1356</v>
      </c>
      <c r="E275" s="324" t="s">
        <v>465</v>
      </c>
      <c r="F275" s="325">
        <v>1955</v>
      </c>
      <c r="G275" s="324" t="s">
        <v>524</v>
      </c>
      <c r="H275" s="326">
        <v>0.03991898148148148</v>
      </c>
      <c r="I275" s="327">
        <v>10.437808060307336</v>
      </c>
      <c r="J275" s="328">
        <v>0.003991898148148148</v>
      </c>
    </row>
    <row r="276" spans="1:10" ht="15" customHeight="1">
      <c r="A276" s="321">
        <v>275</v>
      </c>
      <c r="B276" s="321"/>
      <c r="C276" s="322">
        <v>101</v>
      </c>
      <c r="D276" s="323" t="s">
        <v>1070</v>
      </c>
      <c r="E276" s="324" t="s">
        <v>494</v>
      </c>
      <c r="F276" s="325">
        <v>1959</v>
      </c>
      <c r="G276" s="324" t="s">
        <v>1057</v>
      </c>
      <c r="H276" s="326">
        <v>0.04034722222222222</v>
      </c>
      <c r="I276" s="327">
        <v>10.327022375215146</v>
      </c>
      <c r="J276" s="328">
        <v>0.0040347222222222225</v>
      </c>
    </row>
    <row r="277" spans="1:10" ht="15" customHeight="1">
      <c r="A277" s="321">
        <v>276</v>
      </c>
      <c r="B277" s="321"/>
      <c r="C277" s="322">
        <v>103</v>
      </c>
      <c r="D277" s="323" t="s">
        <v>1357</v>
      </c>
      <c r="E277" s="324" t="s">
        <v>465</v>
      </c>
      <c r="F277" s="325">
        <v>1950</v>
      </c>
      <c r="G277" s="324" t="s">
        <v>1057</v>
      </c>
      <c r="H277" s="326">
        <v>0.04037037037037037</v>
      </c>
      <c r="I277" s="327">
        <v>10.321100917431194</v>
      </c>
      <c r="J277" s="328">
        <v>0.004037037037037037</v>
      </c>
    </row>
    <row r="278" spans="1:10" ht="15" customHeight="1">
      <c r="A278" s="321">
        <v>277</v>
      </c>
      <c r="B278" s="321"/>
      <c r="C278" s="322">
        <v>160</v>
      </c>
      <c r="D278" s="323" t="s">
        <v>1358</v>
      </c>
      <c r="E278" s="324" t="s">
        <v>465</v>
      </c>
      <c r="F278" s="325">
        <v>1938</v>
      </c>
      <c r="G278" s="324" t="s">
        <v>561</v>
      </c>
      <c r="H278" s="326">
        <v>0.04108796296296296</v>
      </c>
      <c r="I278" s="327">
        <v>10.140845070422536</v>
      </c>
      <c r="J278" s="328">
        <v>0.004108796296296296</v>
      </c>
    </row>
    <row r="279" spans="1:10" ht="15" customHeight="1">
      <c r="A279" s="321">
        <v>278</v>
      </c>
      <c r="B279" s="321"/>
      <c r="C279" s="322">
        <v>236</v>
      </c>
      <c r="D279" s="323" t="s">
        <v>1071</v>
      </c>
      <c r="E279" s="324" t="s">
        <v>494</v>
      </c>
      <c r="F279" s="325">
        <v>1976</v>
      </c>
      <c r="G279" s="324" t="s">
        <v>524</v>
      </c>
      <c r="H279" s="326">
        <v>0.041527777777777775</v>
      </c>
      <c r="I279" s="327">
        <v>10.033444816053512</v>
      </c>
      <c r="J279" s="328">
        <v>0.004152777777777778</v>
      </c>
    </row>
    <row r="280" spans="1:10" ht="15" customHeight="1">
      <c r="A280" s="321">
        <v>279</v>
      </c>
      <c r="B280" s="321"/>
      <c r="C280" s="322">
        <v>153</v>
      </c>
      <c r="D280" s="323" t="s">
        <v>1072</v>
      </c>
      <c r="E280" s="324" t="s">
        <v>494</v>
      </c>
      <c r="F280" s="325">
        <v>1957</v>
      </c>
      <c r="G280" s="324" t="s">
        <v>524</v>
      </c>
      <c r="H280" s="326">
        <v>0.041527777777777775</v>
      </c>
      <c r="I280" s="327">
        <v>10.033444816053512</v>
      </c>
      <c r="J280" s="328">
        <v>0.004152777777777778</v>
      </c>
    </row>
    <row r="281" spans="1:10" ht="15" customHeight="1">
      <c r="A281" s="321">
        <v>280</v>
      </c>
      <c r="B281" s="321"/>
      <c r="C281" s="322">
        <v>291</v>
      </c>
      <c r="D281" s="323" t="s">
        <v>1073</v>
      </c>
      <c r="E281" s="324" t="s">
        <v>494</v>
      </c>
      <c r="F281" s="325">
        <v>1962</v>
      </c>
      <c r="G281" s="324" t="s">
        <v>1074</v>
      </c>
      <c r="H281" s="326">
        <v>0.04179398148148148</v>
      </c>
      <c r="I281" s="327">
        <v>9.969537524231514</v>
      </c>
      <c r="J281" s="328">
        <v>0.004179398148148148</v>
      </c>
    </row>
    <row r="282" spans="1:10" ht="15" customHeight="1">
      <c r="A282" s="321">
        <v>281</v>
      </c>
      <c r="B282" s="321"/>
      <c r="C282" s="322">
        <v>264</v>
      </c>
      <c r="D282" s="323" t="s">
        <v>1075</v>
      </c>
      <c r="E282" s="324" t="s">
        <v>494</v>
      </c>
      <c r="F282" s="325">
        <v>1976</v>
      </c>
      <c r="G282" s="324" t="s">
        <v>1076</v>
      </c>
      <c r="H282" s="326">
        <v>0.042025462962962966</v>
      </c>
      <c r="I282" s="327">
        <v>9.914624070503992</v>
      </c>
      <c r="J282" s="328">
        <v>0.004202546296296296</v>
      </c>
    </row>
    <row r="283" spans="1:10" ht="15" customHeight="1">
      <c r="A283" s="321">
        <v>282</v>
      </c>
      <c r="B283" s="321"/>
      <c r="C283" s="322">
        <v>206</v>
      </c>
      <c r="D283" s="323" t="s">
        <v>1077</v>
      </c>
      <c r="E283" s="324" t="s">
        <v>494</v>
      </c>
      <c r="F283" s="325">
        <v>1950</v>
      </c>
      <c r="G283" s="324" t="s">
        <v>1078</v>
      </c>
      <c r="H283" s="326">
        <v>0.04245370370370371</v>
      </c>
      <c r="I283" s="327">
        <v>9.814612868047982</v>
      </c>
      <c r="J283" s="328">
        <v>0.004245370370370371</v>
      </c>
    </row>
    <row r="284" spans="1:10" ht="15" customHeight="1">
      <c r="A284" s="321">
        <v>283</v>
      </c>
      <c r="B284" s="321"/>
      <c r="C284" s="322">
        <v>111</v>
      </c>
      <c r="D284" s="323" t="s">
        <v>1359</v>
      </c>
      <c r="E284" s="324" t="s">
        <v>465</v>
      </c>
      <c r="F284" s="325">
        <v>1965</v>
      </c>
      <c r="G284" s="324" t="s">
        <v>1052</v>
      </c>
      <c r="H284" s="326">
        <v>0.04251157407407408</v>
      </c>
      <c r="I284" s="327">
        <v>9.801252382248842</v>
      </c>
      <c r="J284" s="328">
        <v>0.0042511574074074075</v>
      </c>
    </row>
    <row r="285" spans="1:10" ht="15" customHeight="1">
      <c r="A285" s="321">
        <v>284</v>
      </c>
      <c r="B285" s="321"/>
      <c r="C285" s="322">
        <v>792</v>
      </c>
      <c r="D285" s="323" t="s">
        <v>1079</v>
      </c>
      <c r="E285" s="324" t="s">
        <v>494</v>
      </c>
      <c r="F285" s="325">
        <v>1957</v>
      </c>
      <c r="G285" s="324" t="s">
        <v>1080</v>
      </c>
      <c r="H285" s="326">
        <v>0.04273148148148148</v>
      </c>
      <c r="I285" s="327">
        <v>9.750812567713977</v>
      </c>
      <c r="J285" s="328">
        <v>0.004273148148148148</v>
      </c>
    </row>
    <row r="286" spans="1:10" ht="15" customHeight="1">
      <c r="A286" s="321">
        <v>285</v>
      </c>
      <c r="B286" s="321"/>
      <c r="C286" s="322">
        <v>296</v>
      </c>
      <c r="D286" s="323" t="s">
        <v>774</v>
      </c>
      <c r="E286" s="324" t="s">
        <v>494</v>
      </c>
      <c r="F286" s="325">
        <v>1968</v>
      </c>
      <c r="G286" s="324" t="s">
        <v>470</v>
      </c>
      <c r="H286" s="326">
        <v>0.04328703703703704</v>
      </c>
      <c r="I286" s="327">
        <v>9.62566844919786</v>
      </c>
      <c r="J286" s="328">
        <v>0.004328703703703704</v>
      </c>
    </row>
    <row r="287" spans="1:10" ht="15" customHeight="1">
      <c r="A287" s="321">
        <v>286</v>
      </c>
      <c r="B287" s="321"/>
      <c r="C287" s="322">
        <v>97</v>
      </c>
      <c r="D287" s="323" t="s">
        <v>1360</v>
      </c>
      <c r="E287" s="324" t="s">
        <v>465</v>
      </c>
      <c r="F287" s="325">
        <v>1977</v>
      </c>
      <c r="G287" s="324" t="s">
        <v>1040</v>
      </c>
      <c r="H287" s="326">
        <v>0.04341435185185185</v>
      </c>
      <c r="I287" s="327">
        <v>9.597440682484672</v>
      </c>
      <c r="J287" s="328">
        <v>0.004341435185185185</v>
      </c>
    </row>
    <row r="288" spans="1:10" ht="15" customHeight="1">
      <c r="A288" s="321">
        <v>287</v>
      </c>
      <c r="B288" s="321"/>
      <c r="C288" s="322">
        <v>138</v>
      </c>
      <c r="D288" s="323" t="s">
        <v>1081</v>
      </c>
      <c r="E288" s="324" t="s">
        <v>494</v>
      </c>
      <c r="F288" s="325">
        <v>1973</v>
      </c>
      <c r="G288" s="324" t="s">
        <v>1076</v>
      </c>
      <c r="H288" s="326">
        <v>0.0436574074074074</v>
      </c>
      <c r="I288" s="327">
        <v>9.544008483563099</v>
      </c>
      <c r="J288" s="328">
        <v>0.00436574074074074</v>
      </c>
    </row>
    <row r="289" spans="1:10" ht="15" customHeight="1">
      <c r="A289" s="321">
        <v>288</v>
      </c>
      <c r="B289" s="321"/>
      <c r="C289" s="322">
        <v>204</v>
      </c>
      <c r="D289" s="323" t="s">
        <v>1082</v>
      </c>
      <c r="E289" s="324" t="s">
        <v>494</v>
      </c>
      <c r="F289" s="325">
        <v>1981</v>
      </c>
      <c r="G289" s="324" t="s">
        <v>1083</v>
      </c>
      <c r="H289" s="326">
        <v>0.043750000000000004</v>
      </c>
      <c r="I289" s="327">
        <v>9.523809523809524</v>
      </c>
      <c r="J289" s="328">
        <v>0.004375</v>
      </c>
    </row>
    <row r="290" spans="1:10" ht="15" customHeight="1">
      <c r="A290" s="321">
        <v>289</v>
      </c>
      <c r="B290" s="321"/>
      <c r="C290" s="322">
        <v>213</v>
      </c>
      <c r="D290" s="323" t="s">
        <v>1084</v>
      </c>
      <c r="E290" s="324" t="s">
        <v>494</v>
      </c>
      <c r="F290" s="325">
        <v>1961</v>
      </c>
      <c r="G290" s="324" t="s">
        <v>1083</v>
      </c>
      <c r="H290" s="326">
        <v>0.04376157407407408</v>
      </c>
      <c r="I290" s="327">
        <v>9.521290663845543</v>
      </c>
      <c r="J290" s="328">
        <v>0.004376157407407408</v>
      </c>
    </row>
    <row r="291" spans="1:10" ht="15" customHeight="1">
      <c r="A291" s="321">
        <v>290</v>
      </c>
      <c r="B291" s="321"/>
      <c r="C291" s="322">
        <v>126</v>
      </c>
      <c r="D291" s="323" t="s">
        <v>1361</v>
      </c>
      <c r="E291" s="324" t="s">
        <v>465</v>
      </c>
      <c r="F291" s="325">
        <v>1965</v>
      </c>
      <c r="G291" s="324" t="s">
        <v>537</v>
      </c>
      <c r="H291" s="326">
        <v>0.04442129629629629</v>
      </c>
      <c r="I291" s="327">
        <v>9.37988535695675</v>
      </c>
      <c r="J291" s="328">
        <v>0.004442129629629629</v>
      </c>
    </row>
    <row r="292" spans="1:10" ht="15" customHeight="1">
      <c r="A292" s="321">
        <v>291</v>
      </c>
      <c r="B292" s="321"/>
      <c r="C292" s="322">
        <v>254</v>
      </c>
      <c r="D292" s="323" t="s">
        <v>1085</v>
      </c>
      <c r="E292" s="324" t="s">
        <v>494</v>
      </c>
      <c r="F292" s="325">
        <v>1961</v>
      </c>
      <c r="G292" s="324" t="s">
        <v>1083</v>
      </c>
      <c r="H292" s="326">
        <v>0.04451388888888889</v>
      </c>
      <c r="I292" s="327">
        <v>9.360374414976599</v>
      </c>
      <c r="J292" s="328">
        <v>0.004451388888888888</v>
      </c>
    </row>
    <row r="293" spans="1:10" ht="15" customHeight="1">
      <c r="A293" s="321">
        <v>292</v>
      </c>
      <c r="B293" s="321"/>
      <c r="C293" s="322">
        <v>255</v>
      </c>
      <c r="D293" s="323" t="s">
        <v>1086</v>
      </c>
      <c r="E293" s="324" t="s">
        <v>494</v>
      </c>
      <c r="F293" s="325">
        <v>1954</v>
      </c>
      <c r="G293" s="324" t="s">
        <v>1087</v>
      </c>
      <c r="H293" s="326">
        <v>0.04452546296296297</v>
      </c>
      <c r="I293" s="327">
        <v>9.357941252924356</v>
      </c>
      <c r="J293" s="328">
        <v>0.0044525462962962965</v>
      </c>
    </row>
    <row r="294" spans="1:10" ht="15" customHeight="1">
      <c r="A294" s="321">
        <v>294</v>
      </c>
      <c r="B294" s="321"/>
      <c r="C294" s="322">
        <v>93</v>
      </c>
      <c r="D294" s="323" t="s">
        <v>1088</v>
      </c>
      <c r="E294" s="324" t="s">
        <v>494</v>
      </c>
      <c r="F294" s="325">
        <v>1982</v>
      </c>
      <c r="G294" s="324" t="s">
        <v>1040</v>
      </c>
      <c r="H294" s="326">
        <v>0.04511574074074074</v>
      </c>
      <c r="I294" s="327">
        <v>9.235505387378142</v>
      </c>
      <c r="J294" s="328">
        <v>0.004511574074074074</v>
      </c>
    </row>
    <row r="295" spans="1:10" ht="15" customHeight="1">
      <c r="A295" s="321">
        <v>293</v>
      </c>
      <c r="B295" s="321"/>
      <c r="C295" s="322">
        <v>94</v>
      </c>
      <c r="D295" s="323" t="s">
        <v>1362</v>
      </c>
      <c r="E295" s="324" t="s">
        <v>465</v>
      </c>
      <c r="F295" s="325">
        <v>1979</v>
      </c>
      <c r="G295" s="324" t="s">
        <v>1040</v>
      </c>
      <c r="H295" s="326">
        <v>0.04511574074074074</v>
      </c>
      <c r="I295" s="327">
        <v>9.235505387378142</v>
      </c>
      <c r="J295" s="328">
        <v>0.004511574074074074</v>
      </c>
    </row>
    <row r="296" spans="1:10" ht="15" customHeight="1">
      <c r="A296" s="321">
        <v>295</v>
      </c>
      <c r="B296" s="321"/>
      <c r="C296" s="322">
        <v>176</v>
      </c>
      <c r="D296" s="323" t="s">
        <v>1089</v>
      </c>
      <c r="E296" s="324" t="s">
        <v>494</v>
      </c>
      <c r="F296" s="325">
        <v>1966</v>
      </c>
      <c r="G296" s="324" t="s">
        <v>508</v>
      </c>
      <c r="H296" s="326">
        <v>0.04586805555555556</v>
      </c>
      <c r="I296" s="327">
        <v>9.084027252081755</v>
      </c>
      <c r="J296" s="328">
        <v>0.004586805555555556</v>
      </c>
    </row>
    <row r="297" spans="1:10" ht="15" customHeight="1">
      <c r="A297" s="321">
        <v>296</v>
      </c>
      <c r="B297" s="321"/>
      <c r="C297" s="322">
        <v>207</v>
      </c>
      <c r="D297" s="323" t="s">
        <v>1090</v>
      </c>
      <c r="E297" s="324" t="s">
        <v>494</v>
      </c>
      <c r="F297" s="325">
        <v>1962</v>
      </c>
      <c r="G297" s="324" t="s">
        <v>1083</v>
      </c>
      <c r="H297" s="326">
        <v>0.046689814814814816</v>
      </c>
      <c r="I297" s="327">
        <v>8.924144769459593</v>
      </c>
      <c r="J297" s="328">
        <v>0.004668981481481481</v>
      </c>
    </row>
  </sheetData>
  <mergeCells count="1">
    <mergeCell ref="E1:G1"/>
  </mergeCells>
  <conditionalFormatting sqref="A2:A297 B12:B297">
    <cfRule type="expression" priority="1" dxfId="0" stopIfTrue="1">
      <formula>ISBLANK(C2)</formula>
    </cfRule>
  </conditionalFormatting>
  <conditionalFormatting sqref="H48:H297">
    <cfRule type="expression" priority="2" dxfId="2" stopIfTrue="1">
      <formula>OR(ISBLANK(H48),COUNT(H48:$J$960)=0)</formula>
    </cfRule>
    <cfRule type="expression" priority="3" dxfId="1" stopIfTrue="1">
      <formula>H48&lt;MAX(#REF!)</formula>
    </cfRule>
  </conditionalFormatting>
  <conditionalFormatting sqref="H2:H47">
    <cfRule type="expression" priority="4" dxfId="2" stopIfTrue="1">
      <formula>OR(ISBLANK(H2),COUNT(I2:$J$756)=0)</formula>
    </cfRule>
    <cfRule type="expression" priority="5" dxfId="1" stopIfTrue="1">
      <formula>H2&lt;MAX(#REF!)</formula>
    </cfRule>
  </conditionalFormatting>
  <conditionalFormatting sqref="C2:C47">
    <cfRule type="expression" priority="6" dxfId="1" stopIfTrue="1">
      <formula>COUNTIF($E$2:$E$55,C2)&gt;1</formula>
    </cfRule>
  </conditionalFormatting>
  <conditionalFormatting sqref="D2:D297">
    <cfRule type="expression" priority="7" dxfId="1" stopIfTrue="1">
      <formula>ISNA(D2)</formula>
    </cfRule>
  </conditionalFormatting>
  <conditionalFormatting sqref="C48:C297">
    <cfRule type="expression" priority="8" dxfId="1" stopIfTrue="1">
      <formula>COUNTIF($D$6:$D$259,C48)&gt;1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75" zoomScaleNormal="75" workbookViewId="0" topLeftCell="A1">
      <selection activeCell="F8" sqref="F8"/>
    </sheetView>
  </sheetViews>
  <sheetFormatPr defaultColWidth="7.8515625" defaultRowHeight="13.5" customHeight="1"/>
  <cols>
    <col min="1" max="1" width="7.28125" style="140" bestFit="1" customWidth="1"/>
    <col min="2" max="2" width="4.57421875" style="14" customWidth="1"/>
    <col min="3" max="3" width="15.28125" style="14" bestFit="1" customWidth="1"/>
    <col min="4" max="4" width="29.8515625" style="15" bestFit="1" customWidth="1"/>
    <col min="5" max="5" width="2.8515625" style="0" customWidth="1"/>
    <col min="6" max="6" width="19.57421875" style="16" bestFit="1" customWidth="1"/>
    <col min="7" max="7" width="19.57421875" style="16" customWidth="1"/>
    <col min="8" max="8" width="13.7109375" style="16" bestFit="1" customWidth="1"/>
    <col min="10" max="10" width="13.28125" style="0" bestFit="1" customWidth="1"/>
    <col min="11" max="11" width="27.8515625" style="0" bestFit="1" customWidth="1"/>
    <col min="12" max="12" width="7.8515625" style="0" customWidth="1"/>
  </cols>
  <sheetData>
    <row r="1" spans="1:8" s="1" customFormat="1" ht="31.5" customHeight="1">
      <c r="A1" s="312" t="s">
        <v>344</v>
      </c>
      <c r="B1" s="313"/>
      <c r="C1" s="313"/>
      <c r="D1" s="313"/>
      <c r="E1" s="313"/>
      <c r="F1" s="313"/>
      <c r="G1" s="313"/>
      <c r="H1" s="274"/>
    </row>
    <row r="2" spans="1:8" s="1" customFormat="1" ht="27">
      <c r="A2" s="301">
        <v>40635</v>
      </c>
      <c r="B2" s="302"/>
      <c r="C2" s="302"/>
      <c r="D2" s="302"/>
      <c r="E2" s="302"/>
      <c r="F2" s="302"/>
      <c r="G2" s="302"/>
      <c r="H2" s="303"/>
    </row>
    <row r="3" spans="1:8" s="11" customFormat="1" ht="18.75" customHeight="1">
      <c r="A3" s="105" t="s">
        <v>2</v>
      </c>
      <c r="B3" s="106" t="s">
        <v>3</v>
      </c>
      <c r="C3" s="107" t="s">
        <v>4</v>
      </c>
      <c r="D3" s="108" t="s">
        <v>5</v>
      </c>
      <c r="E3" s="109"/>
      <c r="F3" s="110" t="s">
        <v>6</v>
      </c>
      <c r="G3" s="111" t="s">
        <v>8</v>
      </c>
      <c r="H3" s="143" t="s">
        <v>7</v>
      </c>
    </row>
    <row r="4" spans="1:8" s="11" customFormat="1" ht="18.75" customHeight="1">
      <c r="A4" s="105" t="s">
        <v>349</v>
      </c>
      <c r="B4" s="106"/>
      <c r="C4" s="107"/>
      <c r="D4" s="108"/>
      <c r="E4" s="109"/>
      <c r="F4" s="110"/>
      <c r="G4" s="111"/>
      <c r="H4" s="143"/>
    </row>
    <row r="5" spans="1:8" ht="18.75" customHeight="1">
      <c r="A5" s="294" t="s">
        <v>346</v>
      </c>
      <c r="B5" s="295"/>
      <c r="C5" s="295"/>
      <c r="D5" s="295"/>
      <c r="E5" s="123"/>
      <c r="F5" s="116" t="s">
        <v>0</v>
      </c>
      <c r="G5" s="114" t="s">
        <v>1</v>
      </c>
      <c r="H5" s="144">
        <v>6.85</v>
      </c>
    </row>
    <row r="6" spans="1:11" s="130" customFormat="1" ht="18.75" customHeight="1">
      <c r="A6" s="119">
        <v>37</v>
      </c>
      <c r="B6" s="120">
        <v>1</v>
      </c>
      <c r="C6" s="142" t="s">
        <v>29</v>
      </c>
      <c r="D6" s="122" t="s">
        <v>339</v>
      </c>
      <c r="E6" s="123"/>
      <c r="F6" s="124">
        <v>0.027256944444444445</v>
      </c>
      <c r="G6" s="125">
        <f>F6/$H$5</f>
        <v>0.00397911597729116</v>
      </c>
      <c r="H6" s="145">
        <f>($H$5/F6)/24</f>
        <v>10.471337579617833</v>
      </c>
      <c r="J6" s="131"/>
      <c r="K6" s="131"/>
    </row>
    <row r="7" spans="1:11" s="130" customFormat="1" ht="18.75" customHeight="1">
      <c r="A7" s="119">
        <v>51</v>
      </c>
      <c r="B7" s="120">
        <v>2</v>
      </c>
      <c r="C7" s="121" t="s">
        <v>60</v>
      </c>
      <c r="D7" s="122" t="s">
        <v>184</v>
      </c>
      <c r="E7" s="123"/>
      <c r="F7" s="124">
        <v>0.03005787037037037</v>
      </c>
      <c r="G7" s="125">
        <f>F7/$H$5</f>
        <v>0.00438801027304677</v>
      </c>
      <c r="H7" s="145">
        <f>($H$5/F7)/24</f>
        <v>9.495571813631113</v>
      </c>
      <c r="J7" s="131"/>
      <c r="K7" s="131"/>
    </row>
    <row r="8" spans="1:11" s="130" customFormat="1" ht="18.75" customHeight="1">
      <c r="A8" s="119">
        <v>68</v>
      </c>
      <c r="B8" s="120">
        <v>3</v>
      </c>
      <c r="C8" s="121" t="s">
        <v>223</v>
      </c>
      <c r="D8" s="122" t="s">
        <v>224</v>
      </c>
      <c r="E8" s="123"/>
      <c r="F8" s="124">
        <v>0.03344907407407407</v>
      </c>
      <c r="G8" s="125">
        <f>F8/$H$5</f>
        <v>0.004883076507164098</v>
      </c>
      <c r="H8" s="145">
        <f>($H$5/F8)/24</f>
        <v>8.53287197231834</v>
      </c>
      <c r="J8" s="131"/>
      <c r="K8" s="131"/>
    </row>
    <row r="9" spans="1:11" s="130" customFormat="1" ht="18.75" customHeight="1">
      <c r="A9" s="119"/>
      <c r="B9" s="120"/>
      <c r="C9" s="121"/>
      <c r="D9" s="125"/>
      <c r="E9" s="123"/>
      <c r="F9" s="124"/>
      <c r="G9" s="125"/>
      <c r="H9" s="145"/>
      <c r="J9" s="131"/>
      <c r="K9" s="131"/>
    </row>
    <row r="10" spans="1:11" s="130" customFormat="1" ht="18.75" customHeight="1">
      <c r="A10" s="294" t="s">
        <v>345</v>
      </c>
      <c r="B10" s="295"/>
      <c r="C10" s="295"/>
      <c r="D10" s="295"/>
      <c r="E10" s="123"/>
      <c r="F10" s="116" t="s">
        <v>0</v>
      </c>
      <c r="G10" s="117" t="s">
        <v>1</v>
      </c>
      <c r="H10" s="144">
        <v>10</v>
      </c>
      <c r="J10" s="131"/>
      <c r="K10" s="131"/>
    </row>
    <row r="11" spans="1:11" s="130" customFormat="1" ht="18.75" customHeight="1">
      <c r="A11" s="119">
        <v>4</v>
      </c>
      <c r="B11" s="120">
        <v>4</v>
      </c>
      <c r="C11" s="121" t="s">
        <v>18</v>
      </c>
      <c r="D11" s="122" t="s">
        <v>187</v>
      </c>
      <c r="E11" s="123"/>
      <c r="F11" s="124">
        <v>0.024733796296296295</v>
      </c>
      <c r="G11" s="125">
        <f aca="true" t="shared" si="0" ref="G11:G20">F11/$H$10</f>
        <v>0.0024733796296296296</v>
      </c>
      <c r="H11" s="145">
        <f aca="true" t="shared" si="1" ref="H11:H20">($H$10/F11)/24</f>
        <v>16.846045858680395</v>
      </c>
      <c r="J11" s="131"/>
      <c r="K11" s="131"/>
    </row>
    <row r="12" spans="1:11" s="130" customFormat="1" ht="18.75" customHeight="1">
      <c r="A12" s="119">
        <v>2</v>
      </c>
      <c r="B12" s="120">
        <v>5</v>
      </c>
      <c r="C12" s="121" t="s">
        <v>347</v>
      </c>
      <c r="D12" s="122" t="s">
        <v>191</v>
      </c>
      <c r="E12" s="123"/>
      <c r="F12" s="124">
        <v>0.026828703703703702</v>
      </c>
      <c r="G12" s="125">
        <f t="shared" si="0"/>
        <v>0.00268287037037037</v>
      </c>
      <c r="H12" s="145">
        <f t="shared" si="1"/>
        <v>15.530629853321829</v>
      </c>
      <c r="J12" s="131"/>
      <c r="K12" s="131"/>
    </row>
    <row r="13" spans="1:11" s="130" customFormat="1" ht="18.75" customHeight="1">
      <c r="A13" s="119">
        <v>4</v>
      </c>
      <c r="B13" s="120">
        <v>6</v>
      </c>
      <c r="C13" s="121" t="s">
        <v>149</v>
      </c>
      <c r="D13" s="122" t="s">
        <v>147</v>
      </c>
      <c r="E13" s="123"/>
      <c r="F13" s="124">
        <v>0.03290509259259259</v>
      </c>
      <c r="G13" s="125">
        <f t="shared" si="0"/>
        <v>0.003290509259259259</v>
      </c>
      <c r="H13" s="145">
        <f t="shared" si="1"/>
        <v>12.662680267323251</v>
      </c>
      <c r="J13" s="131"/>
      <c r="K13" s="131"/>
    </row>
    <row r="14" spans="1:11" s="130" customFormat="1" ht="18.75" customHeight="1">
      <c r="A14" s="119">
        <v>5</v>
      </c>
      <c r="B14" s="120">
        <v>7</v>
      </c>
      <c r="C14" s="121" t="s">
        <v>199</v>
      </c>
      <c r="D14" s="122" t="s">
        <v>200</v>
      </c>
      <c r="E14" s="123"/>
      <c r="F14" s="124">
        <v>0.03325231481481481</v>
      </c>
      <c r="G14" s="125">
        <f t="shared" si="0"/>
        <v>0.003325231481481481</v>
      </c>
      <c r="H14" s="145">
        <f t="shared" si="1"/>
        <v>12.530455969369998</v>
      </c>
      <c r="J14" s="131"/>
      <c r="K14" s="131"/>
    </row>
    <row r="15" spans="1:11" s="130" customFormat="1" ht="18.75" customHeight="1">
      <c r="A15" s="119">
        <v>16</v>
      </c>
      <c r="B15" s="120">
        <v>8</v>
      </c>
      <c r="C15" s="121" t="s">
        <v>9</v>
      </c>
      <c r="D15" s="122" t="s">
        <v>148</v>
      </c>
      <c r="E15" s="123"/>
      <c r="F15" s="124">
        <v>0.03325231481481481</v>
      </c>
      <c r="G15" s="125">
        <f t="shared" si="0"/>
        <v>0.003325231481481481</v>
      </c>
      <c r="H15" s="145">
        <f t="shared" si="1"/>
        <v>12.530455969369998</v>
      </c>
      <c r="J15" s="131"/>
      <c r="K15" s="131"/>
    </row>
    <row r="16" spans="1:11" s="130" customFormat="1" ht="18.75" customHeight="1">
      <c r="A16" s="119">
        <v>6</v>
      </c>
      <c r="B16" s="120">
        <v>9</v>
      </c>
      <c r="C16" s="121" t="s">
        <v>57</v>
      </c>
      <c r="D16" s="122" t="s">
        <v>243</v>
      </c>
      <c r="E16" s="123"/>
      <c r="F16" s="124">
        <v>0.03809027777777778</v>
      </c>
      <c r="G16" s="125">
        <f t="shared" si="0"/>
        <v>0.003809027777777778</v>
      </c>
      <c r="H16" s="145">
        <f t="shared" si="1"/>
        <v>10.938924339106654</v>
      </c>
      <c r="J16" s="131"/>
      <c r="K16" s="131"/>
    </row>
    <row r="17" spans="1:11" s="130" customFormat="1" ht="18.75" customHeight="1">
      <c r="A17" s="119">
        <v>7</v>
      </c>
      <c r="B17" s="120">
        <v>10</v>
      </c>
      <c r="C17" s="121" t="s">
        <v>15</v>
      </c>
      <c r="D17" s="122" t="s">
        <v>156</v>
      </c>
      <c r="E17" s="123"/>
      <c r="F17" s="124">
        <v>0.03909722222222222</v>
      </c>
      <c r="G17" s="125">
        <f t="shared" si="0"/>
        <v>0.003909722222222222</v>
      </c>
      <c r="H17" s="145">
        <f t="shared" si="1"/>
        <v>10.657193605683837</v>
      </c>
      <c r="J17" s="131"/>
      <c r="K17" s="131"/>
    </row>
    <row r="18" spans="1:11" s="130" customFormat="1" ht="18.75" customHeight="1">
      <c r="A18" s="119">
        <v>88</v>
      </c>
      <c r="B18" s="120">
        <v>11</v>
      </c>
      <c r="C18" s="121" t="s">
        <v>215</v>
      </c>
      <c r="D18" s="122" t="s">
        <v>216</v>
      </c>
      <c r="E18" s="123"/>
      <c r="F18" s="124">
        <v>0.04076388888888889</v>
      </c>
      <c r="G18" s="125">
        <f t="shared" si="0"/>
        <v>0.004076388888888889</v>
      </c>
      <c r="H18" s="145">
        <f t="shared" si="1"/>
        <v>10.221465076660987</v>
      </c>
      <c r="J18" s="131"/>
      <c r="K18" s="131"/>
    </row>
    <row r="19" spans="1:11" s="130" customFormat="1" ht="18.75" customHeight="1">
      <c r="A19" s="119">
        <v>90</v>
      </c>
      <c r="B19" s="120">
        <v>12</v>
      </c>
      <c r="C19" s="121" t="s">
        <v>217</v>
      </c>
      <c r="D19" s="122" t="s">
        <v>165</v>
      </c>
      <c r="E19" s="123"/>
      <c r="F19" s="124">
        <v>0.041180555555555554</v>
      </c>
      <c r="G19" s="125">
        <f t="shared" si="0"/>
        <v>0.004118055555555555</v>
      </c>
      <c r="H19" s="145">
        <f t="shared" si="1"/>
        <v>10.118043844856661</v>
      </c>
      <c r="J19" s="131"/>
      <c r="K19" s="131"/>
    </row>
    <row r="20" spans="1:11" s="130" customFormat="1" ht="18.75" customHeight="1">
      <c r="A20" s="119">
        <v>92</v>
      </c>
      <c r="B20" s="120">
        <v>13</v>
      </c>
      <c r="C20" s="121" t="s">
        <v>69</v>
      </c>
      <c r="D20" s="122" t="s">
        <v>132</v>
      </c>
      <c r="E20" s="123"/>
      <c r="F20" s="124">
        <v>0.041875</v>
      </c>
      <c r="G20" s="125">
        <f t="shared" si="0"/>
        <v>0.0041875</v>
      </c>
      <c r="H20" s="145">
        <f t="shared" si="1"/>
        <v>9.950248756218905</v>
      </c>
      <c r="J20" s="131"/>
      <c r="K20" s="131"/>
    </row>
    <row r="21" spans="1:8" ht="13.5" customHeight="1" thickBot="1">
      <c r="A21" s="280" t="s">
        <v>348</v>
      </c>
      <c r="B21" s="281"/>
      <c r="C21" s="281"/>
      <c r="D21" s="136"/>
      <c r="E21" s="137"/>
      <c r="F21" s="138"/>
      <c r="G21" s="138"/>
      <c r="H21" s="146"/>
    </row>
    <row r="22" spans="6:7" ht="13.5" customHeight="1">
      <c r="F22" s="24"/>
      <c r="G22" s="24"/>
    </row>
    <row r="23" spans="6:7" ht="13.5" customHeight="1">
      <c r="F23" s="24"/>
      <c r="G23" s="24"/>
    </row>
    <row r="24" spans="6:7" ht="13.5" customHeight="1">
      <c r="F24" s="24"/>
      <c r="G24" s="24"/>
    </row>
    <row r="25" spans="6:7" ht="13.5" customHeight="1">
      <c r="F25" s="24"/>
      <c r="G25" s="24"/>
    </row>
    <row r="26" spans="6:7" ht="13.5" customHeight="1">
      <c r="F26" s="24"/>
      <c r="G26" s="24"/>
    </row>
    <row r="27" spans="6:7" ht="13.5" customHeight="1">
      <c r="F27" s="24"/>
      <c r="G27" s="24"/>
    </row>
    <row r="28" spans="6:7" ht="13.5" customHeight="1">
      <c r="F28" s="24"/>
      <c r="G28" s="24"/>
    </row>
    <row r="29" spans="6:7" ht="13.5" customHeight="1">
      <c r="F29" s="24"/>
      <c r="G29" s="24"/>
    </row>
    <row r="30" spans="6:7" ht="13.5" customHeight="1">
      <c r="F30" s="24"/>
      <c r="G30" s="24"/>
    </row>
    <row r="31" spans="6:7" ht="13.5" customHeight="1">
      <c r="F31" s="24"/>
      <c r="G31" s="24"/>
    </row>
    <row r="32" spans="6:7" ht="13.5" customHeight="1">
      <c r="F32" s="24"/>
      <c r="G32" s="24"/>
    </row>
    <row r="33" spans="6:7" ht="13.5" customHeight="1">
      <c r="F33" s="24"/>
      <c r="G33" s="24"/>
    </row>
    <row r="34" spans="6:7" ht="13.5" customHeight="1">
      <c r="F34" s="24"/>
      <c r="G34" s="24"/>
    </row>
    <row r="35" spans="6:7" ht="13.5" customHeight="1">
      <c r="F35" s="24"/>
      <c r="G35" s="24"/>
    </row>
    <row r="36" spans="6:7" ht="13.5" customHeight="1">
      <c r="F36" s="24"/>
      <c r="G36" s="24"/>
    </row>
    <row r="37" spans="6:7" ht="13.5" customHeight="1">
      <c r="F37" s="24"/>
      <c r="G37" s="24"/>
    </row>
    <row r="38" spans="6:7" ht="13.5" customHeight="1">
      <c r="F38" s="24"/>
      <c r="G38" s="24"/>
    </row>
    <row r="39" spans="6:7" ht="13.5" customHeight="1">
      <c r="F39" s="24"/>
      <c r="G39" s="24"/>
    </row>
    <row r="40" spans="6:7" ht="13.5" customHeight="1">
      <c r="F40" s="24"/>
      <c r="G40" s="24"/>
    </row>
    <row r="41" spans="6:7" ht="13.5" customHeight="1">
      <c r="F41" s="24"/>
      <c r="G41" s="24"/>
    </row>
    <row r="42" spans="6:7" ht="13.5" customHeight="1">
      <c r="F42" s="24"/>
      <c r="G42" s="24"/>
    </row>
    <row r="43" spans="6:7" ht="13.5" customHeight="1">
      <c r="F43" s="24"/>
      <c r="G43" s="24"/>
    </row>
    <row r="44" spans="6:7" ht="13.5" customHeight="1">
      <c r="F44" s="24"/>
      <c r="G44" s="24"/>
    </row>
    <row r="45" spans="6:7" ht="13.5" customHeight="1">
      <c r="F45" s="24"/>
      <c r="G45" s="24"/>
    </row>
    <row r="46" spans="6:7" ht="13.5" customHeight="1">
      <c r="F46" s="24"/>
      <c r="G46" s="24"/>
    </row>
    <row r="47" spans="6:7" ht="13.5" customHeight="1">
      <c r="F47" s="24"/>
      <c r="G47" s="24"/>
    </row>
    <row r="48" spans="6:7" ht="13.5" customHeight="1">
      <c r="F48" s="24"/>
      <c r="G48" s="24"/>
    </row>
    <row r="49" spans="6:7" ht="13.5" customHeight="1">
      <c r="F49" s="24"/>
      <c r="G49" s="24"/>
    </row>
    <row r="50" spans="6:7" ht="13.5" customHeight="1">
      <c r="F50" s="24"/>
      <c r="G50" s="24"/>
    </row>
    <row r="51" spans="6:7" ht="13.5" customHeight="1">
      <c r="F51" s="24"/>
      <c r="G51" s="24"/>
    </row>
    <row r="52" spans="6:7" ht="13.5" customHeight="1">
      <c r="F52" s="24"/>
      <c r="G52" s="24"/>
    </row>
    <row r="53" spans="6:7" ht="13.5" customHeight="1">
      <c r="F53" s="24"/>
      <c r="G53" s="24"/>
    </row>
    <row r="54" spans="6:7" ht="13.5" customHeight="1">
      <c r="F54" s="24"/>
      <c r="G54" s="24"/>
    </row>
    <row r="55" spans="6:7" ht="13.5" customHeight="1">
      <c r="F55" s="24"/>
      <c r="G55" s="24"/>
    </row>
    <row r="56" spans="6:7" ht="13.5" customHeight="1">
      <c r="F56" s="24"/>
      <c r="G56" s="24"/>
    </row>
    <row r="57" spans="6:7" ht="13.5" customHeight="1">
      <c r="F57" s="24"/>
      <c r="G57" s="24"/>
    </row>
    <row r="58" spans="6:7" ht="13.5" customHeight="1">
      <c r="F58" s="24"/>
      <c r="G58" s="24"/>
    </row>
    <row r="59" spans="6:7" ht="13.5" customHeight="1">
      <c r="F59" s="24"/>
      <c r="G59" s="24"/>
    </row>
    <row r="60" spans="6:7" ht="13.5" customHeight="1">
      <c r="F60" s="24"/>
      <c r="G60" s="24"/>
    </row>
    <row r="61" spans="6:7" ht="13.5" customHeight="1">
      <c r="F61" s="24"/>
      <c r="G61" s="24"/>
    </row>
    <row r="62" spans="6:7" ht="13.5" customHeight="1">
      <c r="F62" s="24"/>
      <c r="G62" s="24"/>
    </row>
    <row r="63" spans="6:7" ht="13.5" customHeight="1">
      <c r="F63" s="24"/>
      <c r="G63" s="24"/>
    </row>
    <row r="64" spans="6:7" ht="13.5" customHeight="1">
      <c r="F64" s="24"/>
      <c r="G64" s="24"/>
    </row>
    <row r="65" spans="6:7" ht="13.5" customHeight="1">
      <c r="F65" s="24"/>
      <c r="G65" s="24"/>
    </row>
    <row r="66" spans="6:7" ht="13.5" customHeight="1">
      <c r="F66" s="24"/>
      <c r="G66" s="24"/>
    </row>
    <row r="67" spans="6:7" ht="13.5" customHeight="1">
      <c r="F67" s="24"/>
      <c r="G67" s="24"/>
    </row>
    <row r="68" spans="6:7" ht="13.5" customHeight="1">
      <c r="F68" s="24"/>
      <c r="G68" s="24"/>
    </row>
    <row r="69" spans="6:7" ht="13.5" customHeight="1">
      <c r="F69" s="24"/>
      <c r="G69" s="24"/>
    </row>
    <row r="70" spans="6:7" ht="13.5" customHeight="1">
      <c r="F70" s="24"/>
      <c r="G70" s="24"/>
    </row>
    <row r="71" spans="6:7" ht="13.5" customHeight="1">
      <c r="F71" s="24"/>
      <c r="G71" s="24"/>
    </row>
    <row r="72" spans="6:7" ht="13.5" customHeight="1">
      <c r="F72" s="24"/>
      <c r="G72" s="24"/>
    </row>
    <row r="73" spans="6:7" ht="13.5" customHeight="1">
      <c r="F73" s="24"/>
      <c r="G73" s="24"/>
    </row>
    <row r="74" spans="6:7" ht="13.5" customHeight="1">
      <c r="F74" s="24"/>
      <c r="G74" s="24"/>
    </row>
    <row r="75" spans="6:7" ht="13.5" customHeight="1">
      <c r="F75" s="24"/>
      <c r="G75" s="24"/>
    </row>
    <row r="76" spans="6:7" ht="13.5" customHeight="1">
      <c r="F76" s="24"/>
      <c r="G76" s="24"/>
    </row>
    <row r="77" spans="6:7" ht="13.5" customHeight="1">
      <c r="F77" s="24"/>
      <c r="G77" s="24"/>
    </row>
    <row r="78" spans="6:7" ht="13.5" customHeight="1">
      <c r="F78" s="24"/>
      <c r="G78" s="24"/>
    </row>
    <row r="79" spans="6:7" ht="13.5" customHeight="1">
      <c r="F79" s="24"/>
      <c r="G79" s="24"/>
    </row>
    <row r="80" spans="6:7" ht="13.5" customHeight="1">
      <c r="F80" s="24"/>
      <c r="G80" s="24"/>
    </row>
    <row r="81" spans="6:7" ht="13.5" customHeight="1">
      <c r="F81" s="24"/>
      <c r="G81" s="24"/>
    </row>
    <row r="82" spans="6:7" ht="13.5" customHeight="1">
      <c r="F82" s="24"/>
      <c r="G82" s="24"/>
    </row>
    <row r="83" spans="6:7" ht="13.5" customHeight="1">
      <c r="F83" s="24"/>
      <c r="G83" s="24"/>
    </row>
    <row r="84" spans="6:7" ht="13.5" customHeight="1">
      <c r="F84" s="24"/>
      <c r="G84" s="24"/>
    </row>
  </sheetData>
  <mergeCells count="5">
    <mergeCell ref="A10:D10"/>
    <mergeCell ref="A21:C21"/>
    <mergeCell ref="A1:H1"/>
    <mergeCell ref="A2:H2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zoomScale="75" zoomScaleNormal="75" workbookViewId="0" topLeftCell="A1">
      <selection activeCell="D40" sqref="D40"/>
    </sheetView>
  </sheetViews>
  <sheetFormatPr defaultColWidth="7.8515625" defaultRowHeight="13.5" customHeight="1"/>
  <cols>
    <col min="1" max="1" width="7.28125" style="140" bestFit="1" customWidth="1"/>
    <col min="2" max="2" width="4.57421875" style="14" customWidth="1"/>
    <col min="3" max="3" width="15.28125" style="14" bestFit="1" customWidth="1"/>
    <col min="4" max="4" width="29.8515625" style="15" bestFit="1" customWidth="1"/>
    <col min="5" max="5" width="2.8515625" style="0" customWidth="1"/>
    <col min="6" max="6" width="19.57421875" style="16" bestFit="1" customWidth="1"/>
    <col min="7" max="7" width="19.57421875" style="16" customWidth="1"/>
    <col min="8" max="8" width="13.7109375" style="16" bestFit="1" customWidth="1"/>
    <col min="9" max="9" width="19.8515625" style="141" customWidth="1"/>
    <col min="11" max="11" width="13.28125" style="0" bestFit="1" customWidth="1"/>
    <col min="12" max="12" width="27.8515625" style="0" bestFit="1" customWidth="1"/>
    <col min="13" max="13" width="7.8515625" style="0" customWidth="1"/>
  </cols>
  <sheetData>
    <row r="1" spans="1:9" s="1" customFormat="1" ht="31.5" customHeight="1">
      <c r="A1" s="312" t="s">
        <v>330</v>
      </c>
      <c r="B1" s="313"/>
      <c r="C1" s="313"/>
      <c r="D1" s="313"/>
      <c r="E1" s="313"/>
      <c r="F1" s="313"/>
      <c r="G1" s="313"/>
      <c r="H1" s="313"/>
      <c r="I1" s="274"/>
    </row>
    <row r="2" spans="1:9" s="1" customFormat="1" ht="27">
      <c r="A2" s="301">
        <v>40615</v>
      </c>
      <c r="B2" s="302"/>
      <c r="C2" s="302"/>
      <c r="D2" s="302"/>
      <c r="E2" s="302"/>
      <c r="F2" s="302"/>
      <c r="G2" s="302"/>
      <c r="H2" s="302"/>
      <c r="I2" s="303"/>
    </row>
    <row r="3" spans="1:9" s="11" customFormat="1" ht="18.75" customHeight="1">
      <c r="A3" s="105" t="s">
        <v>2</v>
      </c>
      <c r="B3" s="106" t="s">
        <v>3</v>
      </c>
      <c r="C3" s="107" t="s">
        <v>4</v>
      </c>
      <c r="D3" s="108" t="s">
        <v>5</v>
      </c>
      <c r="E3" s="109"/>
      <c r="F3" s="110" t="s">
        <v>6</v>
      </c>
      <c r="G3" s="111" t="s">
        <v>8</v>
      </c>
      <c r="H3" s="111" t="s">
        <v>7</v>
      </c>
      <c r="I3" s="112" t="s">
        <v>331</v>
      </c>
    </row>
    <row r="4" spans="1:9" s="11" customFormat="1" ht="18.75" customHeight="1">
      <c r="A4" s="113"/>
      <c r="B4" s="106"/>
      <c r="C4" s="107"/>
      <c r="D4" s="108"/>
      <c r="E4" s="109"/>
      <c r="F4" s="110"/>
      <c r="G4" s="111"/>
      <c r="H4" s="111"/>
      <c r="I4" s="112"/>
    </row>
    <row r="5" spans="1:9" ht="19.5">
      <c r="A5" s="295" t="s">
        <v>332</v>
      </c>
      <c r="B5" s="295"/>
      <c r="C5" s="295"/>
      <c r="D5" s="295"/>
      <c r="E5" s="115"/>
      <c r="F5" s="116" t="s">
        <v>0</v>
      </c>
      <c r="G5" s="116" t="s">
        <v>1</v>
      </c>
      <c r="H5" s="117">
        <v>4</v>
      </c>
      <c r="I5" s="118"/>
    </row>
    <row r="6" spans="1:17" s="130" customFormat="1" ht="18.75" customHeight="1">
      <c r="A6" s="119">
        <v>31</v>
      </c>
      <c r="B6" s="120">
        <v>1</v>
      </c>
      <c r="C6" s="121" t="s">
        <v>149</v>
      </c>
      <c r="D6" s="122" t="s">
        <v>147</v>
      </c>
      <c r="E6" s="123"/>
      <c r="F6" s="124">
        <v>0.012592592592592593</v>
      </c>
      <c r="G6" s="125">
        <f aca="true" t="shared" si="0" ref="G6:G13">F6/$H$5</f>
        <v>0.003148148148148148</v>
      </c>
      <c r="H6" s="126">
        <f aca="true" t="shared" si="1" ref="H6:H13">($H$5/F6)/24</f>
        <v>13.235294117647058</v>
      </c>
      <c r="I6" s="127" t="s">
        <v>333</v>
      </c>
      <c r="J6" s="128"/>
      <c r="K6" s="129"/>
      <c r="L6" s="129"/>
      <c r="M6" s="128"/>
      <c r="N6" s="128"/>
      <c r="O6" s="128"/>
      <c r="P6" s="128"/>
      <c r="Q6" s="128"/>
    </row>
    <row r="7" spans="1:12" s="130" customFormat="1" ht="18.75" customHeight="1">
      <c r="A7" s="119">
        <v>32</v>
      </c>
      <c r="B7" s="120">
        <v>2</v>
      </c>
      <c r="C7" s="121" t="s">
        <v>199</v>
      </c>
      <c r="D7" s="122" t="s">
        <v>200</v>
      </c>
      <c r="E7" s="123"/>
      <c r="F7" s="124" t="s">
        <v>334</v>
      </c>
      <c r="G7" s="125">
        <f t="shared" si="0"/>
        <v>0.003185763888888889</v>
      </c>
      <c r="H7" s="126">
        <f t="shared" si="1"/>
        <v>13.079019073569482</v>
      </c>
      <c r="I7" s="127" t="s">
        <v>335</v>
      </c>
      <c r="K7" s="131"/>
      <c r="L7" s="131"/>
    </row>
    <row r="8" spans="1:12" s="130" customFormat="1" ht="18.75" customHeight="1">
      <c r="A8" s="119">
        <v>37</v>
      </c>
      <c r="B8" s="120">
        <v>3</v>
      </c>
      <c r="C8" s="121" t="s">
        <v>9</v>
      </c>
      <c r="D8" s="122" t="s">
        <v>176</v>
      </c>
      <c r="E8" s="123"/>
      <c r="F8" s="124">
        <v>0.012997685185185183</v>
      </c>
      <c r="G8" s="125">
        <f t="shared" si="0"/>
        <v>0.003249421296296296</v>
      </c>
      <c r="H8" s="126">
        <f t="shared" si="1"/>
        <v>12.822796081923421</v>
      </c>
      <c r="I8" s="132"/>
      <c r="K8" s="131"/>
      <c r="L8" s="131"/>
    </row>
    <row r="9" spans="1:12" s="130" customFormat="1" ht="18.75" customHeight="1">
      <c r="A9" s="119">
        <v>61</v>
      </c>
      <c r="B9" s="120">
        <v>4</v>
      </c>
      <c r="C9" s="121" t="s">
        <v>73</v>
      </c>
      <c r="D9" s="122" t="s">
        <v>161</v>
      </c>
      <c r="E9" s="123"/>
      <c r="F9" s="124">
        <v>0.014409722222222221</v>
      </c>
      <c r="G9" s="125">
        <f t="shared" si="0"/>
        <v>0.0036024305555555553</v>
      </c>
      <c r="H9" s="126">
        <f t="shared" si="1"/>
        <v>11.566265060240966</v>
      </c>
      <c r="I9" s="132"/>
      <c r="K9" s="131"/>
      <c r="L9" s="131"/>
    </row>
    <row r="10" spans="1:12" s="130" customFormat="1" ht="18.75" customHeight="1">
      <c r="A10" s="119">
        <v>62</v>
      </c>
      <c r="B10" s="120">
        <v>5</v>
      </c>
      <c r="C10" s="121" t="s">
        <v>23</v>
      </c>
      <c r="D10" s="122" t="s">
        <v>178</v>
      </c>
      <c r="E10" s="123"/>
      <c r="F10" s="124">
        <v>0.014421296296296295</v>
      </c>
      <c r="G10" s="125">
        <f t="shared" si="0"/>
        <v>0.0036053240740740737</v>
      </c>
      <c r="H10" s="126">
        <f t="shared" si="1"/>
        <v>11.556982343499199</v>
      </c>
      <c r="I10" s="132"/>
      <c r="K10" s="131"/>
      <c r="L10" s="131"/>
    </row>
    <row r="11" spans="1:12" s="130" customFormat="1" ht="18.75" customHeight="1">
      <c r="A11" s="119">
        <v>100</v>
      </c>
      <c r="B11" s="120">
        <v>6</v>
      </c>
      <c r="C11" s="121" t="s">
        <v>32</v>
      </c>
      <c r="D11" s="122" t="s">
        <v>336</v>
      </c>
      <c r="E11" s="123"/>
      <c r="F11" s="124">
        <v>0.01601851851851852</v>
      </c>
      <c r="G11" s="125">
        <f t="shared" si="0"/>
        <v>0.00400462962962963</v>
      </c>
      <c r="H11" s="126">
        <f t="shared" si="1"/>
        <v>10.404624277456646</v>
      </c>
      <c r="I11" s="132"/>
      <c r="K11" s="131"/>
      <c r="L11" s="131"/>
    </row>
    <row r="12" spans="1:12" s="130" customFormat="1" ht="18.75" customHeight="1">
      <c r="A12" s="119">
        <v>110</v>
      </c>
      <c r="B12" s="120">
        <v>7</v>
      </c>
      <c r="C12" s="121" t="s">
        <v>317</v>
      </c>
      <c r="D12" s="122" t="s">
        <v>202</v>
      </c>
      <c r="E12" s="123"/>
      <c r="F12" s="124">
        <v>0.016655092592592593</v>
      </c>
      <c r="G12" s="125">
        <f t="shared" si="0"/>
        <v>0.004163773148148148</v>
      </c>
      <c r="H12" s="126">
        <f t="shared" si="1"/>
        <v>10.006949270326615</v>
      </c>
      <c r="I12" s="132"/>
      <c r="K12" s="131"/>
      <c r="L12" s="131"/>
    </row>
    <row r="13" spans="1:12" s="130" customFormat="1" ht="18.75" customHeight="1">
      <c r="A13" s="119">
        <v>111</v>
      </c>
      <c r="B13" s="120">
        <v>8</v>
      </c>
      <c r="C13" s="121" t="s">
        <v>182</v>
      </c>
      <c r="D13" s="122" t="s">
        <v>183</v>
      </c>
      <c r="E13" s="123"/>
      <c r="F13" s="124">
        <v>0.016666666666666666</v>
      </c>
      <c r="G13" s="125">
        <f t="shared" si="0"/>
        <v>0.004166666666666667</v>
      </c>
      <c r="H13" s="126">
        <f t="shared" si="1"/>
        <v>10</v>
      </c>
      <c r="I13" s="132"/>
      <c r="K13" s="131"/>
      <c r="L13" s="131"/>
    </row>
    <row r="14" spans="1:12" s="130" customFormat="1" ht="18.75" customHeight="1">
      <c r="A14" s="282" t="s">
        <v>337</v>
      </c>
      <c r="B14" s="275"/>
      <c r="C14" s="275"/>
      <c r="D14" s="125"/>
      <c r="E14" s="123"/>
      <c r="F14" s="124"/>
      <c r="G14" s="124"/>
      <c r="H14" s="133"/>
      <c r="I14" s="132"/>
      <c r="K14" s="131"/>
      <c r="L14" s="131"/>
    </row>
    <row r="15" spans="1:12" s="130" customFormat="1" ht="18.75" customHeight="1">
      <c r="A15" s="119"/>
      <c r="B15" s="134"/>
      <c r="C15" s="121"/>
      <c r="D15" s="125"/>
      <c r="E15" s="123"/>
      <c r="F15" s="124"/>
      <c r="G15" s="124"/>
      <c r="H15" s="133"/>
      <c r="I15" s="132"/>
      <c r="K15" s="131"/>
      <c r="L15" s="131"/>
    </row>
    <row r="16" spans="1:9" ht="18.75" customHeight="1">
      <c r="A16" s="295" t="s">
        <v>338</v>
      </c>
      <c r="B16" s="295"/>
      <c r="C16" s="295"/>
      <c r="D16" s="295"/>
      <c r="E16" s="123"/>
      <c r="F16" s="116" t="s">
        <v>0</v>
      </c>
      <c r="G16" s="114" t="s">
        <v>1</v>
      </c>
      <c r="H16" s="117">
        <v>8</v>
      </c>
      <c r="I16" s="135"/>
    </row>
    <row r="17" spans="1:12" s="130" customFormat="1" ht="18.75" customHeight="1">
      <c r="A17" s="119">
        <v>22</v>
      </c>
      <c r="B17" s="120">
        <v>9</v>
      </c>
      <c r="C17" s="121" t="s">
        <v>48</v>
      </c>
      <c r="D17" s="122" t="s">
        <v>127</v>
      </c>
      <c r="E17" s="123"/>
      <c r="F17" s="124">
        <v>0.02349537037037037</v>
      </c>
      <c r="G17" s="125">
        <f aca="true" t="shared" si="2" ref="G17:G26">F17/$H$16</f>
        <v>0.0029369212962962964</v>
      </c>
      <c r="H17" s="126">
        <f aca="true" t="shared" si="3" ref="H17:H26">($H$16/F17)/24</f>
        <v>14.1871921182266</v>
      </c>
      <c r="I17" s="132"/>
      <c r="K17" s="131"/>
      <c r="L17" s="131"/>
    </row>
    <row r="18" spans="1:12" s="130" customFormat="1" ht="18.75" customHeight="1">
      <c r="A18" s="119">
        <v>95</v>
      </c>
      <c r="B18" s="120">
        <v>10</v>
      </c>
      <c r="C18" s="121" t="s">
        <v>9</v>
      </c>
      <c r="D18" s="122" t="s">
        <v>148</v>
      </c>
      <c r="E18" s="123"/>
      <c r="F18" s="124">
        <v>0.027291666666666662</v>
      </c>
      <c r="G18" s="125">
        <f t="shared" si="2"/>
        <v>0.0034114583333333327</v>
      </c>
      <c r="H18" s="126">
        <f t="shared" si="3"/>
        <v>12.213740458015268</v>
      </c>
      <c r="I18" s="132"/>
      <c r="K18" s="131"/>
      <c r="L18" s="131"/>
    </row>
    <row r="19" spans="1:12" s="130" customFormat="1" ht="18.75" customHeight="1">
      <c r="A19" s="119">
        <v>124</v>
      </c>
      <c r="B19" s="120">
        <v>11</v>
      </c>
      <c r="C19" s="121" t="s">
        <v>9</v>
      </c>
      <c r="D19" s="122" t="s">
        <v>214</v>
      </c>
      <c r="E19" s="123"/>
      <c r="F19" s="124">
        <v>0.029675925925925925</v>
      </c>
      <c r="G19" s="125">
        <f t="shared" si="2"/>
        <v>0.0037094907407407406</v>
      </c>
      <c r="H19" s="126">
        <f t="shared" si="3"/>
        <v>11.232449297971918</v>
      </c>
      <c r="I19" s="132"/>
      <c r="K19" s="131"/>
      <c r="L19" s="131"/>
    </row>
    <row r="20" spans="1:12" s="130" customFormat="1" ht="18.75" customHeight="1">
      <c r="A20" s="119">
        <v>126</v>
      </c>
      <c r="B20" s="120">
        <v>12</v>
      </c>
      <c r="C20" s="121" t="s">
        <v>28</v>
      </c>
      <c r="D20" s="122" t="s">
        <v>198</v>
      </c>
      <c r="E20" s="123">
        <v>85</v>
      </c>
      <c r="F20" s="124">
        <v>0.03008101851851852</v>
      </c>
      <c r="G20" s="125">
        <f t="shared" si="2"/>
        <v>0.003760127314814815</v>
      </c>
      <c r="H20" s="126">
        <f t="shared" si="3"/>
        <v>11.081185071181222</v>
      </c>
      <c r="I20" s="132"/>
      <c r="K20" s="131"/>
      <c r="L20" s="131"/>
    </row>
    <row r="21" spans="1:12" s="130" customFormat="1" ht="18.75" customHeight="1">
      <c r="A21" s="119">
        <v>127</v>
      </c>
      <c r="B21" s="120">
        <v>13</v>
      </c>
      <c r="C21" s="121" t="s">
        <v>177</v>
      </c>
      <c r="D21" s="122" t="s">
        <v>129</v>
      </c>
      <c r="E21" s="123"/>
      <c r="F21" s="124">
        <v>0.03009259259259259</v>
      </c>
      <c r="G21" s="125">
        <f t="shared" si="2"/>
        <v>0.003761574074074074</v>
      </c>
      <c r="H21" s="126">
        <f t="shared" si="3"/>
        <v>11.076923076923078</v>
      </c>
      <c r="I21" s="132"/>
      <c r="K21" s="131"/>
      <c r="L21" s="131"/>
    </row>
    <row r="22" spans="1:12" s="130" customFormat="1" ht="18.75" customHeight="1">
      <c r="A22" s="119">
        <v>135</v>
      </c>
      <c r="B22" s="120">
        <v>15</v>
      </c>
      <c r="C22" s="121" t="s">
        <v>57</v>
      </c>
      <c r="D22" s="122" t="s">
        <v>243</v>
      </c>
      <c r="E22" s="123"/>
      <c r="F22" s="124">
        <v>0.03070601851851852</v>
      </c>
      <c r="G22" s="125">
        <f t="shared" si="2"/>
        <v>0.003838252314814815</v>
      </c>
      <c r="H22" s="126">
        <f t="shared" si="3"/>
        <v>10.855635130041462</v>
      </c>
      <c r="I22" s="132"/>
      <c r="K22" s="131"/>
      <c r="L22" s="131"/>
    </row>
    <row r="23" spans="1:12" s="130" customFormat="1" ht="18.75" customHeight="1">
      <c r="A23" s="119">
        <v>150</v>
      </c>
      <c r="B23" s="120">
        <v>14</v>
      </c>
      <c r="C23" s="121" t="s">
        <v>74</v>
      </c>
      <c r="D23" s="122" t="s">
        <v>162</v>
      </c>
      <c r="E23" s="123"/>
      <c r="F23" s="124">
        <v>0.032129629629629626</v>
      </c>
      <c r="G23" s="125">
        <f t="shared" si="2"/>
        <v>0.004016203703703703</v>
      </c>
      <c r="H23" s="126">
        <f t="shared" si="3"/>
        <v>10.37463976945245</v>
      </c>
      <c r="I23" s="132"/>
      <c r="K23" s="131"/>
      <c r="L23" s="131"/>
    </row>
    <row r="24" spans="1:12" s="130" customFormat="1" ht="18.75" customHeight="1">
      <c r="A24" s="119">
        <v>168</v>
      </c>
      <c r="B24" s="120">
        <v>16</v>
      </c>
      <c r="C24" s="121" t="s">
        <v>69</v>
      </c>
      <c r="D24" s="122" t="s">
        <v>132</v>
      </c>
      <c r="E24" s="123"/>
      <c r="F24" s="124">
        <v>0.03364583333333333</v>
      </c>
      <c r="G24" s="125">
        <f t="shared" si="2"/>
        <v>0.004205729166666667</v>
      </c>
      <c r="H24" s="126">
        <f t="shared" si="3"/>
        <v>9.907120743034055</v>
      </c>
      <c r="I24" s="132"/>
      <c r="K24" s="131"/>
      <c r="L24" s="131"/>
    </row>
    <row r="25" spans="1:12" s="130" customFormat="1" ht="18.75" customHeight="1">
      <c r="A25" s="119">
        <v>177</v>
      </c>
      <c r="B25" s="120">
        <v>17</v>
      </c>
      <c r="C25" s="121" t="s">
        <v>29</v>
      </c>
      <c r="D25" s="122" t="s">
        <v>339</v>
      </c>
      <c r="E25" s="123"/>
      <c r="F25" s="124">
        <v>0.034722222222222224</v>
      </c>
      <c r="G25" s="125">
        <f t="shared" si="2"/>
        <v>0.004340277777777778</v>
      </c>
      <c r="H25" s="126">
        <f t="shared" si="3"/>
        <v>9.6</v>
      </c>
      <c r="I25" s="132"/>
      <c r="K25" s="131"/>
      <c r="L25" s="131"/>
    </row>
    <row r="26" spans="1:12" s="130" customFormat="1" ht="18.75" customHeight="1">
      <c r="A26" s="119">
        <v>186</v>
      </c>
      <c r="B26" s="120">
        <v>18</v>
      </c>
      <c r="C26" s="121" t="s">
        <v>60</v>
      </c>
      <c r="D26" s="122" t="s">
        <v>184</v>
      </c>
      <c r="E26" s="123"/>
      <c r="F26" s="124">
        <v>0.03599537037037037</v>
      </c>
      <c r="G26" s="125">
        <f t="shared" si="2"/>
        <v>0.0044994212962962965</v>
      </c>
      <c r="H26" s="126">
        <f t="shared" si="3"/>
        <v>9.260450160771704</v>
      </c>
      <c r="I26" s="132"/>
      <c r="K26" s="131"/>
      <c r="L26" s="131"/>
    </row>
    <row r="27" spans="1:12" s="130" customFormat="1" ht="18.75" customHeight="1">
      <c r="A27" s="282" t="s">
        <v>340</v>
      </c>
      <c r="B27" s="275"/>
      <c r="C27" s="275"/>
      <c r="D27" s="125"/>
      <c r="E27" s="123"/>
      <c r="F27" s="124"/>
      <c r="G27" s="125"/>
      <c r="H27" s="126"/>
      <c r="I27" s="132"/>
      <c r="K27" s="131"/>
      <c r="L27" s="131"/>
    </row>
    <row r="28" spans="1:12" s="130" customFormat="1" ht="18.75" customHeight="1">
      <c r="A28" s="119"/>
      <c r="B28" s="120"/>
      <c r="C28" s="121"/>
      <c r="D28" s="125"/>
      <c r="E28" s="123"/>
      <c r="F28" s="124"/>
      <c r="G28" s="125"/>
      <c r="H28" s="126"/>
      <c r="I28" s="132"/>
      <c r="K28" s="131"/>
      <c r="L28" s="131"/>
    </row>
    <row r="29" spans="1:12" s="130" customFormat="1" ht="18.75" customHeight="1">
      <c r="A29" s="119"/>
      <c r="B29" s="120"/>
      <c r="C29" s="121"/>
      <c r="D29" s="125"/>
      <c r="E29" s="123"/>
      <c r="F29" s="124"/>
      <c r="G29" s="125"/>
      <c r="H29" s="126"/>
      <c r="I29" s="132"/>
      <c r="K29" s="131"/>
      <c r="L29" s="131"/>
    </row>
    <row r="30" spans="1:12" s="130" customFormat="1" ht="18.75" customHeight="1">
      <c r="A30" s="295" t="s">
        <v>341</v>
      </c>
      <c r="B30" s="295"/>
      <c r="C30" s="295"/>
      <c r="D30" s="295"/>
      <c r="E30" s="123"/>
      <c r="F30" s="116" t="s">
        <v>0</v>
      </c>
      <c r="G30" s="117" t="s">
        <v>1</v>
      </c>
      <c r="H30" s="117">
        <v>12</v>
      </c>
      <c r="I30" s="132"/>
      <c r="K30" s="131"/>
      <c r="L30" s="131"/>
    </row>
    <row r="31" spans="1:12" s="130" customFormat="1" ht="18.75" customHeight="1">
      <c r="A31" s="119">
        <v>23</v>
      </c>
      <c r="B31" s="120">
        <v>19</v>
      </c>
      <c r="C31" s="121" t="s">
        <v>21</v>
      </c>
      <c r="D31" s="122" t="s">
        <v>129</v>
      </c>
      <c r="E31" s="123"/>
      <c r="F31" s="124">
        <v>0.032581018518518516</v>
      </c>
      <c r="G31" s="125">
        <f aca="true" t="shared" si="4" ref="G31:G46">F31/$H$30</f>
        <v>0.0027150848765432095</v>
      </c>
      <c r="H31" s="126">
        <f aca="true" t="shared" si="5" ref="H31:H46">($H$30/F31)/24</f>
        <v>15.346358792184725</v>
      </c>
      <c r="I31" s="132"/>
      <c r="K31" s="131"/>
      <c r="L31" s="131"/>
    </row>
    <row r="32" spans="1:12" s="130" customFormat="1" ht="18.75" customHeight="1">
      <c r="A32" s="119">
        <v>28</v>
      </c>
      <c r="B32" s="120">
        <v>20</v>
      </c>
      <c r="C32" s="121" t="s">
        <v>39</v>
      </c>
      <c r="D32" s="122" t="s">
        <v>127</v>
      </c>
      <c r="E32" s="123"/>
      <c r="F32" s="124">
        <v>0.03274305555555555</v>
      </c>
      <c r="G32" s="125">
        <f t="shared" si="4"/>
        <v>0.0027285879629629626</v>
      </c>
      <c r="H32" s="126">
        <f t="shared" si="5"/>
        <v>15.270413573700957</v>
      </c>
      <c r="I32" s="132"/>
      <c r="K32" s="131"/>
      <c r="L32" s="131"/>
    </row>
    <row r="33" spans="1:12" s="130" customFormat="1" ht="18.75" customHeight="1">
      <c r="A33" s="119">
        <v>40</v>
      </c>
      <c r="B33" s="120">
        <v>21</v>
      </c>
      <c r="C33" s="121" t="s">
        <v>18</v>
      </c>
      <c r="D33" s="122" t="s">
        <v>189</v>
      </c>
      <c r="E33" s="123"/>
      <c r="F33" s="124">
        <v>0.033854166666666664</v>
      </c>
      <c r="G33" s="125">
        <f t="shared" si="4"/>
        <v>0.0028211805555555555</v>
      </c>
      <c r="H33" s="126">
        <f t="shared" si="5"/>
        <v>14.769230769230772</v>
      </c>
      <c r="I33" s="132"/>
      <c r="K33" s="131"/>
      <c r="L33" s="131"/>
    </row>
    <row r="34" spans="1:12" s="130" customFormat="1" ht="18.75" customHeight="1">
      <c r="A34" s="119">
        <v>48</v>
      </c>
      <c r="B34" s="120">
        <v>22</v>
      </c>
      <c r="C34" s="121" t="s">
        <v>30</v>
      </c>
      <c r="D34" s="122" t="s">
        <v>128</v>
      </c>
      <c r="E34" s="123"/>
      <c r="F34" s="124">
        <v>0.034409722222222223</v>
      </c>
      <c r="G34" s="125">
        <f t="shared" si="4"/>
        <v>0.002867476851851852</v>
      </c>
      <c r="H34" s="126">
        <f t="shared" si="5"/>
        <v>14.530776992936426</v>
      </c>
      <c r="I34" s="132"/>
      <c r="K34" s="131"/>
      <c r="L34" s="131"/>
    </row>
    <row r="35" spans="1:12" s="130" customFormat="1" ht="18.75" customHeight="1">
      <c r="A35" s="119">
        <v>49</v>
      </c>
      <c r="B35" s="120">
        <v>23</v>
      </c>
      <c r="C35" s="121" t="s">
        <v>24</v>
      </c>
      <c r="D35" s="122" t="s">
        <v>130</v>
      </c>
      <c r="E35" s="123"/>
      <c r="F35" s="124">
        <v>0.034479166666666665</v>
      </c>
      <c r="G35" s="125">
        <f t="shared" si="4"/>
        <v>0.0028732638888888887</v>
      </c>
      <c r="H35" s="126">
        <f t="shared" si="5"/>
        <v>14.501510574018127</v>
      </c>
      <c r="I35" s="132"/>
      <c r="K35" s="131"/>
      <c r="L35" s="131"/>
    </row>
    <row r="36" spans="1:12" s="130" customFormat="1" ht="18.75" customHeight="1">
      <c r="A36" s="119">
        <v>51</v>
      </c>
      <c r="B36" s="120">
        <v>24</v>
      </c>
      <c r="C36" s="121" t="s">
        <v>36</v>
      </c>
      <c r="D36" s="122" t="s">
        <v>131</v>
      </c>
      <c r="E36" s="123"/>
      <c r="F36" s="124">
        <v>0.034525462962962966</v>
      </c>
      <c r="G36" s="125">
        <f t="shared" si="4"/>
        <v>0.0028771219135802473</v>
      </c>
      <c r="H36" s="126">
        <f t="shared" si="5"/>
        <v>14.482065035199462</v>
      </c>
      <c r="I36" s="132"/>
      <c r="K36" s="131"/>
      <c r="L36" s="131"/>
    </row>
    <row r="37" spans="1:12" s="130" customFormat="1" ht="18.75" customHeight="1">
      <c r="A37" s="119">
        <v>52</v>
      </c>
      <c r="B37" s="120">
        <v>25</v>
      </c>
      <c r="C37" s="121" t="s">
        <v>25</v>
      </c>
      <c r="D37" s="122" t="s">
        <v>188</v>
      </c>
      <c r="E37" s="123"/>
      <c r="F37" s="124">
        <v>0.034722222222222224</v>
      </c>
      <c r="G37" s="125">
        <f t="shared" si="4"/>
        <v>0.002893518518518519</v>
      </c>
      <c r="H37" s="126">
        <f t="shared" si="5"/>
        <v>14.399999999999999</v>
      </c>
      <c r="I37" s="132"/>
      <c r="K37" s="131"/>
      <c r="L37" s="131"/>
    </row>
    <row r="38" spans="1:12" s="130" customFormat="1" ht="18.75" customHeight="1">
      <c r="A38" s="119">
        <v>52</v>
      </c>
      <c r="B38" s="120">
        <v>26</v>
      </c>
      <c r="C38" s="121" t="s">
        <v>10</v>
      </c>
      <c r="D38" s="122" t="s">
        <v>136</v>
      </c>
      <c r="E38" s="123"/>
      <c r="F38" s="124">
        <v>0.035694444444444445</v>
      </c>
      <c r="G38" s="125">
        <f t="shared" si="4"/>
        <v>0.0029745370370370373</v>
      </c>
      <c r="H38" s="126">
        <f t="shared" si="5"/>
        <v>14.007782101167315</v>
      </c>
      <c r="I38" s="132"/>
      <c r="K38" s="131"/>
      <c r="L38" s="131"/>
    </row>
    <row r="39" spans="1:12" s="130" customFormat="1" ht="18.75" customHeight="1">
      <c r="A39" s="119">
        <v>67</v>
      </c>
      <c r="B39" s="120">
        <v>27</v>
      </c>
      <c r="C39" s="121" t="s">
        <v>10</v>
      </c>
      <c r="D39" s="122" t="s">
        <v>133</v>
      </c>
      <c r="E39" s="123"/>
      <c r="F39" s="124">
        <v>0.035694444444444445</v>
      </c>
      <c r="G39" s="125">
        <f t="shared" si="4"/>
        <v>0.0029745370370370373</v>
      </c>
      <c r="H39" s="126">
        <f t="shared" si="5"/>
        <v>14.007782101167315</v>
      </c>
      <c r="I39" s="132"/>
      <c r="K39" s="131"/>
      <c r="L39" s="131"/>
    </row>
    <row r="40" spans="1:12" s="130" customFormat="1" ht="18.75" customHeight="1">
      <c r="A40" s="119">
        <v>69</v>
      </c>
      <c r="B40" s="120">
        <v>28</v>
      </c>
      <c r="C40" s="121" t="s">
        <v>22</v>
      </c>
      <c r="D40" s="122" t="s">
        <v>137</v>
      </c>
      <c r="E40" s="123"/>
      <c r="F40" s="124">
        <v>0.035740740740740747</v>
      </c>
      <c r="G40" s="125">
        <f t="shared" si="4"/>
        <v>0.0029783950617283954</v>
      </c>
      <c r="H40" s="126">
        <f t="shared" si="5"/>
        <v>13.98963730569948</v>
      </c>
      <c r="I40" s="132"/>
      <c r="K40" s="131"/>
      <c r="L40" s="131"/>
    </row>
    <row r="41" spans="1:12" s="130" customFormat="1" ht="18.75" customHeight="1">
      <c r="A41" s="119">
        <v>149</v>
      </c>
      <c r="B41" s="120">
        <v>29</v>
      </c>
      <c r="C41" s="121" t="s">
        <v>342</v>
      </c>
      <c r="D41" s="122" t="s">
        <v>208</v>
      </c>
      <c r="E41" s="123"/>
      <c r="F41" s="124">
        <v>0.04040509259259259</v>
      </c>
      <c r="G41" s="125">
        <f t="shared" si="4"/>
        <v>0.003367091049382716</v>
      </c>
      <c r="H41" s="126">
        <f t="shared" si="5"/>
        <v>12.374677742767117</v>
      </c>
      <c r="I41" s="132"/>
      <c r="K41" s="131"/>
      <c r="L41" s="131"/>
    </row>
    <row r="42" spans="1:12" s="130" customFormat="1" ht="18.75" customHeight="1">
      <c r="A42" s="119">
        <v>150</v>
      </c>
      <c r="B42" s="120">
        <v>30</v>
      </c>
      <c r="C42" s="121" t="s">
        <v>66</v>
      </c>
      <c r="D42" s="122" t="s">
        <v>132</v>
      </c>
      <c r="E42" s="123"/>
      <c r="F42" s="124">
        <v>0.04047453703703704</v>
      </c>
      <c r="G42" s="125">
        <f t="shared" si="4"/>
        <v>0.003372878086419753</v>
      </c>
      <c r="H42" s="126">
        <f t="shared" si="5"/>
        <v>12.35344581069488</v>
      </c>
      <c r="I42" s="132"/>
      <c r="K42" s="131"/>
      <c r="L42" s="131"/>
    </row>
    <row r="43" spans="1:12" s="130" customFormat="1" ht="18.75" customHeight="1">
      <c r="A43" s="119">
        <v>166</v>
      </c>
      <c r="B43" s="120">
        <v>31</v>
      </c>
      <c r="C43" s="121" t="s">
        <v>23</v>
      </c>
      <c r="D43" s="122" t="s">
        <v>178</v>
      </c>
      <c r="E43" s="123"/>
      <c r="F43" s="124">
        <v>0.041296296296296296</v>
      </c>
      <c r="G43" s="125">
        <f t="shared" si="4"/>
        <v>0.003441358024691358</v>
      </c>
      <c r="H43" s="126">
        <f t="shared" si="5"/>
        <v>12.10762331838565</v>
      </c>
      <c r="I43" s="132"/>
      <c r="K43" s="131"/>
      <c r="L43" s="131"/>
    </row>
    <row r="44" spans="1:12" s="130" customFormat="1" ht="18.75" customHeight="1">
      <c r="A44" s="119">
        <v>208</v>
      </c>
      <c r="B44" s="120">
        <v>32</v>
      </c>
      <c r="C44" s="121" t="s">
        <v>10</v>
      </c>
      <c r="D44" s="122" t="s">
        <v>165</v>
      </c>
      <c r="E44" s="123"/>
      <c r="F44" s="124">
        <v>0.04737268518518519</v>
      </c>
      <c r="G44" s="125">
        <f t="shared" si="4"/>
        <v>0.003947723765432099</v>
      </c>
      <c r="H44" s="126">
        <f t="shared" si="5"/>
        <v>10.554605423894452</v>
      </c>
      <c r="I44" s="132"/>
      <c r="K44" s="131"/>
      <c r="L44" s="131"/>
    </row>
    <row r="45" spans="1:12" s="130" customFormat="1" ht="18.75" customHeight="1">
      <c r="A45" s="119">
        <v>210</v>
      </c>
      <c r="B45" s="120">
        <v>33</v>
      </c>
      <c r="C45" s="121" t="s">
        <v>31</v>
      </c>
      <c r="D45" s="122" t="s">
        <v>144</v>
      </c>
      <c r="E45" s="123"/>
      <c r="F45" s="124">
        <v>0.047673611111111104</v>
      </c>
      <c r="G45" s="125">
        <f t="shared" si="4"/>
        <v>0.003972800925925926</v>
      </c>
      <c r="H45" s="126">
        <f t="shared" si="5"/>
        <v>10.487982520029135</v>
      </c>
      <c r="I45" s="132"/>
      <c r="K45" s="131"/>
      <c r="L45" s="131"/>
    </row>
    <row r="46" spans="1:12" s="130" customFormat="1" ht="18.75" customHeight="1">
      <c r="A46" s="119">
        <v>211</v>
      </c>
      <c r="B46" s="120">
        <v>34</v>
      </c>
      <c r="C46" s="121" t="s">
        <v>196</v>
      </c>
      <c r="D46" s="122" t="s">
        <v>197</v>
      </c>
      <c r="E46" s="123"/>
      <c r="F46" s="124">
        <v>0.04795138888888889</v>
      </c>
      <c r="G46" s="125">
        <f t="shared" si="4"/>
        <v>0.0039959490740740745</v>
      </c>
      <c r="H46" s="126">
        <f t="shared" si="5"/>
        <v>10.427226647356987</v>
      </c>
      <c r="I46" s="132"/>
      <c r="K46" s="131"/>
      <c r="L46" s="131"/>
    </row>
    <row r="47" spans="1:9" ht="13.5" customHeight="1" thickBot="1">
      <c r="A47" s="280" t="s">
        <v>343</v>
      </c>
      <c r="B47" s="281"/>
      <c r="C47" s="281"/>
      <c r="D47" s="136"/>
      <c r="E47" s="137"/>
      <c r="F47" s="138"/>
      <c r="G47" s="138"/>
      <c r="H47" s="139"/>
      <c r="I47" s="139"/>
    </row>
    <row r="48" spans="6:7" ht="13.5" customHeight="1">
      <c r="F48" s="24"/>
      <c r="G48" s="24"/>
    </row>
    <row r="49" spans="6:7" ht="13.5" customHeight="1">
      <c r="F49" s="24"/>
      <c r="G49" s="24"/>
    </row>
    <row r="50" spans="6:7" ht="13.5" customHeight="1">
      <c r="F50" s="24"/>
      <c r="G50" s="24"/>
    </row>
    <row r="51" spans="6:7" ht="13.5" customHeight="1">
      <c r="F51" s="24"/>
      <c r="G51" s="24"/>
    </row>
    <row r="52" spans="6:7" ht="13.5" customHeight="1">
      <c r="F52" s="24"/>
      <c r="G52" s="24"/>
    </row>
    <row r="53" spans="6:7" ht="13.5" customHeight="1">
      <c r="F53" s="24"/>
      <c r="G53" s="24"/>
    </row>
    <row r="54" spans="6:7" ht="13.5" customHeight="1">
      <c r="F54" s="24"/>
      <c r="G54" s="24"/>
    </row>
    <row r="55" spans="6:7" ht="13.5" customHeight="1">
      <c r="F55" s="24"/>
      <c r="G55" s="24"/>
    </row>
    <row r="56" spans="6:7" ht="13.5" customHeight="1">
      <c r="F56" s="24"/>
      <c r="G56" s="24"/>
    </row>
    <row r="57" spans="6:7" ht="13.5" customHeight="1">
      <c r="F57" s="24"/>
      <c r="G57" s="24"/>
    </row>
    <row r="58" spans="6:7" ht="13.5" customHeight="1">
      <c r="F58" s="24"/>
      <c r="G58" s="24"/>
    </row>
    <row r="59" spans="6:7" ht="13.5" customHeight="1">
      <c r="F59" s="24"/>
      <c r="G59" s="24"/>
    </row>
    <row r="60" spans="6:7" ht="13.5" customHeight="1">
      <c r="F60" s="24"/>
      <c r="G60" s="24"/>
    </row>
    <row r="61" spans="6:7" ht="13.5" customHeight="1">
      <c r="F61" s="24"/>
      <c r="G61" s="24"/>
    </row>
    <row r="62" spans="6:7" ht="13.5" customHeight="1">
      <c r="F62" s="24"/>
      <c r="G62" s="24"/>
    </row>
    <row r="63" spans="6:7" ht="13.5" customHeight="1">
      <c r="F63" s="24"/>
      <c r="G63" s="24"/>
    </row>
    <row r="64" spans="6:7" ht="13.5" customHeight="1">
      <c r="F64" s="24"/>
      <c r="G64" s="24"/>
    </row>
    <row r="65" spans="6:7" ht="13.5" customHeight="1">
      <c r="F65" s="24"/>
      <c r="G65" s="24"/>
    </row>
    <row r="66" spans="6:7" ht="13.5" customHeight="1">
      <c r="F66" s="24"/>
      <c r="G66" s="24"/>
    </row>
    <row r="67" spans="6:7" ht="13.5" customHeight="1">
      <c r="F67" s="24"/>
      <c r="G67" s="24"/>
    </row>
    <row r="68" spans="6:7" ht="13.5" customHeight="1">
      <c r="F68" s="24"/>
      <c r="G68" s="24"/>
    </row>
    <row r="69" spans="6:7" ht="13.5" customHeight="1">
      <c r="F69" s="24"/>
      <c r="G69" s="24"/>
    </row>
    <row r="70" spans="6:7" ht="13.5" customHeight="1">
      <c r="F70" s="24"/>
      <c r="G70" s="24"/>
    </row>
    <row r="71" spans="6:7" ht="13.5" customHeight="1">
      <c r="F71" s="24"/>
      <c r="G71" s="24"/>
    </row>
    <row r="72" spans="6:7" ht="13.5" customHeight="1">
      <c r="F72" s="24"/>
      <c r="G72" s="24"/>
    </row>
    <row r="73" spans="6:7" ht="13.5" customHeight="1">
      <c r="F73" s="24"/>
      <c r="G73" s="24"/>
    </row>
    <row r="74" spans="6:7" ht="13.5" customHeight="1">
      <c r="F74" s="24"/>
      <c r="G74" s="24"/>
    </row>
    <row r="75" spans="6:7" ht="13.5" customHeight="1">
      <c r="F75" s="24"/>
      <c r="G75" s="24"/>
    </row>
    <row r="76" spans="6:7" ht="13.5" customHeight="1">
      <c r="F76" s="24"/>
      <c r="G76" s="24"/>
    </row>
    <row r="77" spans="6:7" ht="13.5" customHeight="1">
      <c r="F77" s="24"/>
      <c r="G77" s="24"/>
    </row>
    <row r="78" spans="6:7" ht="13.5" customHeight="1">
      <c r="F78" s="24"/>
      <c r="G78" s="24"/>
    </row>
    <row r="79" spans="6:7" ht="13.5" customHeight="1">
      <c r="F79" s="24"/>
      <c r="G79" s="24"/>
    </row>
    <row r="80" spans="6:7" ht="13.5" customHeight="1">
      <c r="F80" s="24"/>
      <c r="G80" s="24"/>
    </row>
    <row r="81" spans="6:7" ht="13.5" customHeight="1">
      <c r="F81" s="24"/>
      <c r="G81" s="24"/>
    </row>
    <row r="82" spans="6:7" ht="13.5" customHeight="1">
      <c r="F82" s="24"/>
      <c r="G82" s="24"/>
    </row>
    <row r="83" spans="6:7" ht="13.5" customHeight="1">
      <c r="F83" s="24"/>
      <c r="G83" s="24"/>
    </row>
    <row r="84" spans="6:7" ht="13.5" customHeight="1">
      <c r="F84" s="24"/>
      <c r="G84" s="24"/>
    </row>
    <row r="85" spans="6:7" ht="13.5" customHeight="1">
      <c r="F85" s="24"/>
      <c r="G85" s="24"/>
    </row>
    <row r="86" spans="6:7" ht="13.5" customHeight="1">
      <c r="F86" s="24"/>
      <c r="G86" s="24"/>
    </row>
    <row r="87" spans="6:7" ht="13.5" customHeight="1">
      <c r="F87" s="24"/>
      <c r="G87" s="24"/>
    </row>
    <row r="88" spans="6:7" ht="13.5" customHeight="1">
      <c r="F88" s="24"/>
      <c r="G88" s="24"/>
    </row>
    <row r="89" spans="6:7" ht="13.5" customHeight="1">
      <c r="F89" s="24"/>
      <c r="G89" s="24"/>
    </row>
    <row r="90" spans="6:7" ht="13.5" customHeight="1">
      <c r="F90" s="24"/>
      <c r="G90" s="24"/>
    </row>
    <row r="91" spans="6:7" ht="13.5" customHeight="1">
      <c r="F91" s="24"/>
      <c r="G91" s="24"/>
    </row>
    <row r="92" spans="6:7" ht="13.5" customHeight="1">
      <c r="F92" s="24"/>
      <c r="G92" s="24"/>
    </row>
    <row r="93" spans="6:7" ht="13.5" customHeight="1">
      <c r="F93" s="24"/>
      <c r="G93" s="24"/>
    </row>
    <row r="94" spans="6:7" ht="13.5" customHeight="1">
      <c r="F94" s="24"/>
      <c r="G94" s="24"/>
    </row>
    <row r="95" spans="6:7" ht="13.5" customHeight="1">
      <c r="F95" s="24"/>
      <c r="G95" s="24"/>
    </row>
    <row r="96" spans="6:7" ht="13.5" customHeight="1">
      <c r="F96" s="24"/>
      <c r="G96" s="24"/>
    </row>
    <row r="97" spans="6:7" ht="13.5" customHeight="1">
      <c r="F97" s="24"/>
      <c r="G97" s="24"/>
    </row>
    <row r="98" spans="6:7" ht="13.5" customHeight="1">
      <c r="F98" s="24"/>
      <c r="G98" s="24"/>
    </row>
    <row r="99" spans="6:7" ht="13.5" customHeight="1">
      <c r="F99" s="24"/>
      <c r="G99" s="24"/>
    </row>
    <row r="100" spans="6:7" ht="13.5" customHeight="1">
      <c r="F100" s="24"/>
      <c r="G100" s="24"/>
    </row>
    <row r="101" spans="6:7" ht="13.5" customHeight="1">
      <c r="F101" s="24"/>
      <c r="G101" s="24"/>
    </row>
    <row r="102" spans="6:7" ht="13.5" customHeight="1">
      <c r="F102" s="24"/>
      <c r="G102" s="24"/>
    </row>
    <row r="103" spans="6:7" ht="13.5" customHeight="1">
      <c r="F103" s="24"/>
      <c r="G103" s="24"/>
    </row>
    <row r="104" spans="6:7" ht="13.5" customHeight="1">
      <c r="F104" s="24"/>
      <c r="G104" s="24"/>
    </row>
    <row r="105" spans="6:7" ht="13.5" customHeight="1">
      <c r="F105" s="24"/>
      <c r="G105" s="24"/>
    </row>
    <row r="106" spans="6:7" ht="13.5" customHeight="1">
      <c r="F106" s="24"/>
      <c r="G106" s="24"/>
    </row>
    <row r="107" spans="6:7" ht="13.5" customHeight="1">
      <c r="F107" s="24"/>
      <c r="G107" s="24"/>
    </row>
    <row r="108" spans="6:7" ht="13.5" customHeight="1">
      <c r="F108" s="24"/>
      <c r="G108" s="24"/>
    </row>
    <row r="109" spans="6:7" ht="13.5" customHeight="1">
      <c r="F109" s="24"/>
      <c r="G109" s="24"/>
    </row>
    <row r="110" spans="6:7" ht="13.5" customHeight="1">
      <c r="F110" s="24"/>
      <c r="G110" s="24"/>
    </row>
  </sheetData>
  <mergeCells count="8">
    <mergeCell ref="A30:D30"/>
    <mergeCell ref="A47:C47"/>
    <mergeCell ref="A1:I1"/>
    <mergeCell ref="A2:I2"/>
    <mergeCell ref="A5:D5"/>
    <mergeCell ref="A14:C14"/>
    <mergeCell ref="A16:D16"/>
    <mergeCell ref="A27:C27"/>
  </mergeCells>
  <printOptions gridLines="1"/>
  <pageMargins left="0.75" right="0.75" top="1" bottom="1" header="0.5" footer="0.5"/>
  <pageSetup fitToHeight="2" fitToWidth="1" horizontalDpi="600" verticalDpi="6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6">
      <selection activeCell="D7" sqref="D7"/>
    </sheetView>
  </sheetViews>
  <sheetFormatPr defaultColWidth="9.140625" defaultRowHeight="12.75"/>
  <cols>
    <col min="1" max="1" width="7.421875" style="0" bestFit="1" customWidth="1"/>
    <col min="2" max="2" width="3.421875" style="0" bestFit="1" customWidth="1"/>
    <col min="3" max="3" width="15.57421875" style="0" customWidth="1"/>
    <col min="4" max="4" width="34.57421875" style="0" bestFit="1" customWidth="1"/>
    <col min="5" max="5" width="2.7109375" style="0" customWidth="1"/>
    <col min="6" max="6" width="18.8515625" style="0" bestFit="1" customWidth="1"/>
    <col min="7" max="7" width="13.57421875" style="0" bestFit="1" customWidth="1"/>
    <col min="8" max="8" width="2.7109375" style="0" customWidth="1"/>
    <col min="9" max="9" width="12.28125" style="0" bestFit="1" customWidth="1"/>
    <col min="10" max="10" width="20.7109375" style="0" customWidth="1"/>
  </cols>
  <sheetData>
    <row r="1" spans="1:9" ht="27">
      <c r="A1" s="284" t="s">
        <v>430</v>
      </c>
      <c r="B1" s="284"/>
      <c r="C1" s="284"/>
      <c r="D1" s="284"/>
      <c r="E1" s="284"/>
      <c r="F1" s="284"/>
      <c r="G1" s="284"/>
      <c r="H1" s="284"/>
      <c r="I1" s="284"/>
    </row>
    <row r="2" spans="1:9" ht="27">
      <c r="A2" s="310">
        <v>40628</v>
      </c>
      <c r="B2" s="310"/>
      <c r="C2" s="310"/>
      <c r="D2" s="310"/>
      <c r="E2" s="310"/>
      <c r="F2" s="310"/>
      <c r="G2" s="310"/>
      <c r="H2" s="310"/>
      <c r="I2" s="310"/>
    </row>
    <row r="3" spans="1:9" ht="14.2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17" t="s">
        <v>7</v>
      </c>
      <c r="H3" s="10"/>
      <c r="I3" s="9" t="s">
        <v>8</v>
      </c>
    </row>
    <row r="4" spans="1:9" ht="19.5">
      <c r="A4" s="51"/>
      <c r="B4" s="14"/>
      <c r="C4" s="14"/>
      <c r="D4" s="15"/>
      <c r="F4" s="31" t="s">
        <v>0</v>
      </c>
      <c r="G4" s="32">
        <v>5.2</v>
      </c>
      <c r="H4" s="287" t="s">
        <v>1</v>
      </c>
      <c r="I4" s="287"/>
    </row>
    <row r="6" spans="1:10" ht="19.5">
      <c r="A6" s="23">
        <v>2</v>
      </c>
      <c r="B6" s="12">
        <v>1</v>
      </c>
      <c r="C6" s="18" t="s">
        <v>27</v>
      </c>
      <c r="D6" s="54" t="s">
        <v>126</v>
      </c>
      <c r="E6" s="13"/>
      <c r="F6" s="19">
        <v>0.012685185185185183</v>
      </c>
      <c r="G6" s="20">
        <f aca="true" t="shared" si="0" ref="G6:G14">($G$4/F6)/24</f>
        <v>17.08029197080292</v>
      </c>
      <c r="H6" s="22"/>
      <c r="I6" s="21">
        <f aca="true" t="shared" si="1" ref="I6:I14">F6/$G$4</f>
        <v>0.002439458689458689</v>
      </c>
      <c r="J6" s="55" t="s">
        <v>397</v>
      </c>
    </row>
    <row r="7" spans="1:9" ht="19.5">
      <c r="A7" s="23">
        <v>4</v>
      </c>
      <c r="B7" s="12">
        <v>2</v>
      </c>
      <c r="C7" s="18" t="s">
        <v>10</v>
      </c>
      <c r="D7" s="54" t="s">
        <v>133</v>
      </c>
      <c r="E7" s="13"/>
      <c r="F7" s="19">
        <v>0.013796296296296298</v>
      </c>
      <c r="G7" s="20">
        <f t="shared" si="0"/>
        <v>15.70469798657718</v>
      </c>
      <c r="H7" s="22"/>
      <c r="I7" s="21">
        <f t="shared" si="1"/>
        <v>0.0026531339031339034</v>
      </c>
    </row>
    <row r="8" spans="1:9" ht="19.5">
      <c r="A8" s="23">
        <v>5</v>
      </c>
      <c r="B8" s="12">
        <v>3</v>
      </c>
      <c r="C8" s="18" t="s">
        <v>138</v>
      </c>
      <c r="D8" s="54" t="s">
        <v>139</v>
      </c>
      <c r="E8" s="13"/>
      <c r="F8" s="19">
        <v>0.014571759259259258</v>
      </c>
      <c r="G8" s="20">
        <f t="shared" si="0"/>
        <v>14.868943606036538</v>
      </c>
      <c r="H8" s="22"/>
      <c r="I8" s="21">
        <f t="shared" si="1"/>
        <v>0.002802261396011396</v>
      </c>
    </row>
    <row r="9" spans="1:9" ht="19.5">
      <c r="A9" s="23">
        <v>19</v>
      </c>
      <c r="B9" s="12">
        <v>4</v>
      </c>
      <c r="C9" s="18" t="s">
        <v>73</v>
      </c>
      <c r="D9" s="54" t="s">
        <v>161</v>
      </c>
      <c r="E9" s="13"/>
      <c r="F9" s="19">
        <v>0.018657407407407407</v>
      </c>
      <c r="G9" s="20">
        <f t="shared" si="0"/>
        <v>11.612903225806454</v>
      </c>
      <c r="H9" s="22"/>
      <c r="I9" s="21">
        <f t="shared" si="1"/>
        <v>0.003587962962962963</v>
      </c>
    </row>
    <row r="10" spans="1:9" ht="19.5">
      <c r="A10" s="23">
        <v>20</v>
      </c>
      <c r="B10" s="12">
        <v>5</v>
      </c>
      <c r="C10" s="18" t="s">
        <v>11</v>
      </c>
      <c r="D10" s="54" t="s">
        <v>126</v>
      </c>
      <c r="E10" s="13"/>
      <c r="F10" s="19">
        <v>0.018657407407407407</v>
      </c>
      <c r="G10" s="20">
        <f t="shared" si="0"/>
        <v>11.612903225806454</v>
      </c>
      <c r="H10" s="22"/>
      <c r="I10" s="21">
        <f t="shared" si="1"/>
        <v>0.003587962962962963</v>
      </c>
    </row>
    <row r="11" spans="1:9" ht="19.5">
      <c r="A11" s="23">
        <v>26</v>
      </c>
      <c r="B11" s="12">
        <v>6</v>
      </c>
      <c r="C11" s="18" t="s">
        <v>421</v>
      </c>
      <c r="D11" s="54" t="s">
        <v>431</v>
      </c>
      <c r="E11" s="13"/>
      <c r="F11" s="19">
        <v>0.019143518518518518</v>
      </c>
      <c r="G11" s="20">
        <f t="shared" si="0"/>
        <v>11.3180169286578</v>
      </c>
      <c r="H11" s="22"/>
      <c r="I11" s="21">
        <f t="shared" si="1"/>
        <v>0.0036814458689458686</v>
      </c>
    </row>
    <row r="12" spans="1:9" ht="19.5">
      <c r="A12" s="23">
        <v>31</v>
      </c>
      <c r="B12" s="12">
        <v>7</v>
      </c>
      <c r="C12" s="18" t="s">
        <v>10</v>
      </c>
      <c r="D12" s="54" t="s">
        <v>295</v>
      </c>
      <c r="E12" s="13"/>
      <c r="F12" s="19">
        <v>0.020949074074074075</v>
      </c>
      <c r="G12" s="20">
        <f t="shared" si="0"/>
        <v>10.342541436464089</v>
      </c>
      <c r="H12" s="22"/>
      <c r="I12" s="21">
        <f t="shared" si="1"/>
        <v>0.004028668091168091</v>
      </c>
    </row>
    <row r="13" spans="1:9" ht="19.5">
      <c r="A13" s="23">
        <v>34</v>
      </c>
      <c r="B13" s="12">
        <v>8</v>
      </c>
      <c r="C13" s="18" t="s">
        <v>432</v>
      </c>
      <c r="D13" s="54" t="s">
        <v>198</v>
      </c>
      <c r="E13" s="13"/>
      <c r="F13" s="19">
        <v>0.021851851851851848</v>
      </c>
      <c r="G13" s="20">
        <f t="shared" si="0"/>
        <v>9.915254237288137</v>
      </c>
      <c r="H13" s="22"/>
      <c r="I13" s="21">
        <f t="shared" si="1"/>
        <v>0.004202279202279202</v>
      </c>
    </row>
    <row r="14" spans="1:9" ht="19.5">
      <c r="A14" s="23">
        <v>37</v>
      </c>
      <c r="B14" s="12">
        <v>9</v>
      </c>
      <c r="C14" s="18" t="s">
        <v>323</v>
      </c>
      <c r="D14" s="54" t="s">
        <v>433</v>
      </c>
      <c r="E14" s="13"/>
      <c r="F14" s="19">
        <v>0.022685185185185183</v>
      </c>
      <c r="G14" s="20">
        <f t="shared" si="0"/>
        <v>9.551020408163266</v>
      </c>
      <c r="H14" s="22"/>
      <c r="I14" s="21">
        <f t="shared" si="1"/>
        <v>0.004362535612535612</v>
      </c>
    </row>
    <row r="15" spans="1:9" ht="19.5" customHeight="1">
      <c r="A15" s="62" t="s">
        <v>434</v>
      </c>
      <c r="B15" s="62"/>
      <c r="C15" s="62"/>
      <c r="D15" s="62"/>
      <c r="E15" s="62"/>
      <c r="F15" s="19"/>
      <c r="G15" s="20"/>
      <c r="H15" s="22"/>
      <c r="I15" s="21"/>
    </row>
    <row r="16" spans="1:9" ht="19.5">
      <c r="A16" s="56"/>
      <c r="B16" s="57"/>
      <c r="C16" s="18"/>
      <c r="D16" s="58"/>
      <c r="E16" s="13"/>
      <c r="F16" s="31" t="s">
        <v>0</v>
      </c>
      <c r="G16" s="32">
        <v>7.7</v>
      </c>
      <c r="H16" s="287" t="s">
        <v>1</v>
      </c>
      <c r="I16" s="287"/>
    </row>
    <row r="17" spans="1:9" ht="18">
      <c r="A17" s="3" t="s">
        <v>2</v>
      </c>
      <c r="B17" s="4" t="s">
        <v>3</v>
      </c>
      <c r="C17" s="5" t="s">
        <v>4</v>
      </c>
      <c r="D17" s="6" t="s">
        <v>5</v>
      </c>
      <c r="E17" s="58"/>
      <c r="F17" s="8" t="s">
        <v>6</v>
      </c>
      <c r="G17" s="17" t="s">
        <v>7</v>
      </c>
      <c r="H17" s="10"/>
      <c r="I17" s="9" t="s">
        <v>8</v>
      </c>
    </row>
    <row r="18" spans="1:9" ht="19.5">
      <c r="A18" s="23">
        <v>2</v>
      </c>
      <c r="B18" s="12">
        <v>12</v>
      </c>
      <c r="C18" s="18" t="s">
        <v>400</v>
      </c>
      <c r="D18" s="54" t="s">
        <v>401</v>
      </c>
      <c r="E18" s="13"/>
      <c r="F18" s="19">
        <v>0.020844907407407406</v>
      </c>
      <c r="G18" s="59">
        <f aca="true" t="shared" si="2" ref="G18:G24">($G$16/F18)/24</f>
        <v>15.391449194891727</v>
      </c>
      <c r="H18" s="25"/>
      <c r="I18" s="60">
        <f aca="true" t="shared" si="3" ref="I18:I24">F18/$G$16</f>
        <v>0.002707130832130832</v>
      </c>
    </row>
    <row r="19" spans="1:9" ht="19.5">
      <c r="A19" s="23">
        <v>3</v>
      </c>
      <c r="B19" s="12">
        <v>13</v>
      </c>
      <c r="C19" s="18" t="s">
        <v>435</v>
      </c>
      <c r="D19" s="54" t="s">
        <v>436</v>
      </c>
      <c r="E19" s="13"/>
      <c r="F19" s="19">
        <v>0.022037037037037036</v>
      </c>
      <c r="G19" s="59">
        <f t="shared" si="2"/>
        <v>14.558823529411766</v>
      </c>
      <c r="H19" s="25"/>
      <c r="I19" s="60">
        <f t="shared" si="3"/>
        <v>0.0028619528619528616</v>
      </c>
    </row>
    <row r="20" spans="1:9" ht="19.5">
      <c r="A20" s="23">
        <v>4</v>
      </c>
      <c r="B20" s="12">
        <v>14</v>
      </c>
      <c r="C20" s="18" t="s">
        <v>10</v>
      </c>
      <c r="D20" s="54" t="s">
        <v>437</v>
      </c>
      <c r="E20" s="13"/>
      <c r="F20" s="19">
        <v>0.022037037037037036</v>
      </c>
      <c r="G20" s="59">
        <f t="shared" si="2"/>
        <v>14.558823529411766</v>
      </c>
      <c r="H20" s="25"/>
      <c r="I20" s="60">
        <f t="shared" si="3"/>
        <v>0.0028619528619528616</v>
      </c>
    </row>
    <row r="21" spans="1:9" ht="19.5">
      <c r="A21" s="23">
        <v>13</v>
      </c>
      <c r="B21" s="12">
        <v>17</v>
      </c>
      <c r="C21" s="18" t="s">
        <v>35</v>
      </c>
      <c r="D21" s="54" t="s">
        <v>163</v>
      </c>
      <c r="E21" s="13"/>
      <c r="F21" s="19">
        <v>0.029039351851851854</v>
      </c>
      <c r="G21" s="59">
        <f t="shared" si="2"/>
        <v>11.04822638501395</v>
      </c>
      <c r="H21" s="25"/>
      <c r="I21" s="60">
        <f t="shared" si="3"/>
        <v>0.003771344396344397</v>
      </c>
    </row>
    <row r="22" spans="1:9" ht="19.5">
      <c r="A22" s="23">
        <v>15</v>
      </c>
      <c r="B22" s="12">
        <v>18</v>
      </c>
      <c r="C22" s="18" t="s">
        <v>46</v>
      </c>
      <c r="D22" s="54" t="s">
        <v>150</v>
      </c>
      <c r="E22" s="13"/>
      <c r="F22" s="19">
        <v>0.02908564814814815</v>
      </c>
      <c r="G22" s="59">
        <f t="shared" si="2"/>
        <v>11.030640668523676</v>
      </c>
      <c r="H22" s="25"/>
      <c r="I22" s="60">
        <f t="shared" si="3"/>
        <v>0.0037773569023569022</v>
      </c>
    </row>
    <row r="23" spans="1:9" ht="19.5">
      <c r="A23" s="23">
        <v>20</v>
      </c>
      <c r="B23" s="12">
        <v>19</v>
      </c>
      <c r="C23" s="18" t="s">
        <v>29</v>
      </c>
      <c r="D23" s="54" t="s">
        <v>339</v>
      </c>
      <c r="E23" s="13"/>
      <c r="F23" s="19">
        <v>0.03362268518518518</v>
      </c>
      <c r="G23" s="59">
        <f t="shared" si="2"/>
        <v>9.542168674698797</v>
      </c>
      <c r="H23" s="25"/>
      <c r="I23" s="60">
        <f t="shared" si="3"/>
        <v>0.004366582491582491</v>
      </c>
    </row>
    <row r="24" spans="1:9" ht="19.5">
      <c r="A24" s="23">
        <v>21</v>
      </c>
      <c r="B24" s="12">
        <v>20</v>
      </c>
      <c r="C24" s="18" t="s">
        <v>60</v>
      </c>
      <c r="D24" s="54" t="s">
        <v>184</v>
      </c>
      <c r="E24" s="13"/>
      <c r="F24" s="19">
        <v>0.03363425925925926</v>
      </c>
      <c r="G24" s="59">
        <f t="shared" si="2"/>
        <v>9.538885065381969</v>
      </c>
      <c r="H24" s="25"/>
      <c r="I24" s="60">
        <f t="shared" si="3"/>
        <v>0.004368085618085618</v>
      </c>
    </row>
    <row r="25" spans="1:9" ht="19.5">
      <c r="A25" s="62" t="s">
        <v>438</v>
      </c>
      <c r="B25" s="12"/>
      <c r="C25" s="18"/>
      <c r="D25" s="54"/>
      <c r="E25" s="13"/>
      <c r="F25" s="19"/>
      <c r="G25" s="59"/>
      <c r="H25" s="25"/>
      <c r="I25" s="60"/>
    </row>
    <row r="26" spans="1:9" ht="19.5">
      <c r="A26" s="56"/>
      <c r="B26" s="57"/>
      <c r="C26" s="18"/>
      <c r="D26" s="58"/>
      <c r="E26" s="13"/>
      <c r="F26" s="31" t="s">
        <v>0</v>
      </c>
      <c r="G26" s="32">
        <v>10.2</v>
      </c>
      <c r="H26" s="287" t="s">
        <v>1</v>
      </c>
      <c r="I26" s="287"/>
    </row>
    <row r="27" spans="1:9" ht="18">
      <c r="A27" s="3" t="s">
        <v>2</v>
      </c>
      <c r="B27" s="4" t="s">
        <v>3</v>
      </c>
      <c r="C27" s="5" t="s">
        <v>4</v>
      </c>
      <c r="D27" s="6" t="s">
        <v>5</v>
      </c>
      <c r="E27" s="58"/>
      <c r="F27" s="8" t="s">
        <v>6</v>
      </c>
      <c r="G27" s="17" t="s">
        <v>7</v>
      </c>
      <c r="H27" s="10"/>
      <c r="I27" s="9" t="s">
        <v>8</v>
      </c>
    </row>
    <row r="28" spans="1:10" ht="19.5">
      <c r="A28" s="23">
        <v>1</v>
      </c>
      <c r="B28" s="12">
        <v>21</v>
      </c>
      <c r="C28" s="18" t="s">
        <v>439</v>
      </c>
      <c r="D28" s="54" t="s">
        <v>440</v>
      </c>
      <c r="E28" s="13"/>
      <c r="F28" s="19">
        <v>0.025833333333333333</v>
      </c>
      <c r="G28" s="59">
        <f aca="true" t="shared" si="4" ref="G28:G38">($G$26/F28)/24</f>
        <v>16.451612903225804</v>
      </c>
      <c r="H28" s="25"/>
      <c r="I28" s="60">
        <f aca="true" t="shared" si="5" ref="I28:I38">F28/$G$26</f>
        <v>0.0025326797385620916</v>
      </c>
      <c r="J28" s="55" t="s">
        <v>175</v>
      </c>
    </row>
    <row r="29" spans="1:9" ht="19.5">
      <c r="A29" s="23">
        <v>3</v>
      </c>
      <c r="B29" s="12">
        <v>22</v>
      </c>
      <c r="C29" s="18" t="s">
        <v>157</v>
      </c>
      <c r="D29" s="54" t="s">
        <v>150</v>
      </c>
      <c r="E29" s="13"/>
      <c r="F29" s="19">
        <v>0.026446759259259264</v>
      </c>
      <c r="G29" s="59">
        <f t="shared" si="4"/>
        <v>16.07002188183807</v>
      </c>
      <c r="H29" s="25"/>
      <c r="I29" s="60">
        <f t="shared" si="5"/>
        <v>0.0025928195352214966</v>
      </c>
    </row>
    <row r="30" spans="1:14" ht="19.5">
      <c r="A30" s="23">
        <v>9</v>
      </c>
      <c r="B30" s="12">
        <v>23</v>
      </c>
      <c r="C30" s="18" t="s">
        <v>24</v>
      </c>
      <c r="D30" s="54" t="s">
        <v>130</v>
      </c>
      <c r="E30" s="13"/>
      <c r="F30" s="19">
        <v>0.029039351851851854</v>
      </c>
      <c r="G30" s="59">
        <f t="shared" si="4"/>
        <v>14.63531287365484</v>
      </c>
      <c r="H30" s="25"/>
      <c r="I30" s="60">
        <f t="shared" si="5"/>
        <v>0.002846995279593319</v>
      </c>
      <c r="J30" s="55" t="s">
        <v>398</v>
      </c>
      <c r="K30" s="55"/>
      <c r="L30" s="55"/>
      <c r="M30" s="55"/>
      <c r="N30" s="55"/>
    </row>
    <row r="31" spans="1:9" ht="19.5">
      <c r="A31" s="23">
        <v>10</v>
      </c>
      <c r="B31" s="12">
        <v>24</v>
      </c>
      <c r="C31" s="18" t="s">
        <v>30</v>
      </c>
      <c r="D31" s="54" t="s">
        <v>128</v>
      </c>
      <c r="E31" s="13"/>
      <c r="F31" s="19">
        <v>0.029050925925925928</v>
      </c>
      <c r="G31" s="59">
        <f t="shared" si="4"/>
        <v>14.629482071713147</v>
      </c>
      <c r="H31" s="25"/>
      <c r="I31" s="60">
        <f t="shared" si="5"/>
        <v>0.0028481299927378364</v>
      </c>
    </row>
    <row r="32" spans="1:9" ht="19.5">
      <c r="A32" s="23">
        <v>14</v>
      </c>
      <c r="B32" s="12">
        <v>25</v>
      </c>
      <c r="C32" s="18" t="s">
        <v>10</v>
      </c>
      <c r="D32" s="54" t="s">
        <v>136</v>
      </c>
      <c r="E32" s="13"/>
      <c r="F32" s="19">
        <v>0.030162037037037032</v>
      </c>
      <c r="G32" s="59">
        <f t="shared" si="4"/>
        <v>14.090560245587108</v>
      </c>
      <c r="H32" s="25"/>
      <c r="I32" s="60">
        <f t="shared" si="5"/>
        <v>0.002957062454611474</v>
      </c>
    </row>
    <row r="33" spans="1:9" ht="19.5">
      <c r="A33" s="23">
        <v>15</v>
      </c>
      <c r="B33" s="12">
        <v>26</v>
      </c>
      <c r="C33" s="18" t="s">
        <v>36</v>
      </c>
      <c r="D33" s="54" t="s">
        <v>131</v>
      </c>
      <c r="E33" s="13"/>
      <c r="F33" s="19">
        <v>0.030162037037037032</v>
      </c>
      <c r="G33" s="59">
        <f t="shared" si="4"/>
        <v>14.090560245587108</v>
      </c>
      <c r="H33" s="25"/>
      <c r="I33" s="60">
        <f t="shared" si="5"/>
        <v>0.002957062454611474</v>
      </c>
    </row>
    <row r="34" spans="1:14" ht="19.5">
      <c r="A34" s="23">
        <v>17</v>
      </c>
      <c r="B34" s="12">
        <v>27</v>
      </c>
      <c r="C34" s="18" t="s">
        <v>414</v>
      </c>
      <c r="D34" s="54" t="s">
        <v>415</v>
      </c>
      <c r="E34" s="13"/>
      <c r="F34" s="19">
        <v>0.030185185185185186</v>
      </c>
      <c r="G34" s="59">
        <f t="shared" si="4"/>
        <v>14.079754601226993</v>
      </c>
      <c r="H34" s="25"/>
      <c r="I34" s="60">
        <f t="shared" si="5"/>
        <v>0.0029593318809005087</v>
      </c>
      <c r="J34" s="55"/>
      <c r="K34" s="55"/>
      <c r="L34" s="55"/>
      <c r="M34" s="55"/>
      <c r="N34" s="55"/>
    </row>
    <row r="35" spans="1:9" ht="19.5">
      <c r="A35" s="23">
        <v>41</v>
      </c>
      <c r="B35" s="12">
        <v>28</v>
      </c>
      <c r="C35" s="18" t="s">
        <v>419</v>
      </c>
      <c r="D35" s="54" t="s">
        <v>420</v>
      </c>
      <c r="E35" s="13"/>
      <c r="F35" s="19">
        <v>0.034479166666666665</v>
      </c>
      <c r="G35" s="59">
        <f t="shared" si="4"/>
        <v>12.326283987915408</v>
      </c>
      <c r="H35" s="25"/>
      <c r="I35" s="60">
        <f t="shared" si="5"/>
        <v>0.00338031045751634</v>
      </c>
    </row>
    <row r="36" spans="1:9" ht="19.5">
      <c r="A36" s="23">
        <v>57</v>
      </c>
      <c r="B36" s="12">
        <v>29</v>
      </c>
      <c r="C36" s="18" t="s">
        <v>199</v>
      </c>
      <c r="D36" s="54" t="s">
        <v>200</v>
      </c>
      <c r="E36" s="13"/>
      <c r="F36" s="19">
        <v>0.041851851851851855</v>
      </c>
      <c r="G36" s="59">
        <f t="shared" si="4"/>
        <v>10.154867256637166</v>
      </c>
      <c r="H36" s="25"/>
      <c r="I36" s="60">
        <f t="shared" si="5"/>
        <v>0.004103122730573712</v>
      </c>
    </row>
    <row r="37" spans="1:9" ht="19.5">
      <c r="A37" s="23">
        <v>58</v>
      </c>
      <c r="B37" s="12">
        <v>30</v>
      </c>
      <c r="C37" s="18" t="s">
        <v>9</v>
      </c>
      <c r="D37" s="54" t="s">
        <v>148</v>
      </c>
      <c r="E37" s="13"/>
      <c r="F37" s="19">
        <v>0.041851851851851855</v>
      </c>
      <c r="G37" s="59">
        <f t="shared" si="4"/>
        <v>10.154867256637166</v>
      </c>
      <c r="H37" s="25"/>
      <c r="I37" s="60">
        <f t="shared" si="5"/>
        <v>0.004103122730573712</v>
      </c>
    </row>
    <row r="38" spans="1:9" ht="19.5">
      <c r="A38" s="23">
        <v>60</v>
      </c>
      <c r="B38" s="12">
        <v>31</v>
      </c>
      <c r="C38" s="18" t="s">
        <v>182</v>
      </c>
      <c r="D38" s="54" t="s">
        <v>183</v>
      </c>
      <c r="E38" s="13"/>
      <c r="F38" s="19">
        <v>0.041851851851851855</v>
      </c>
      <c r="G38" s="59">
        <f t="shared" si="4"/>
        <v>10.154867256637166</v>
      </c>
      <c r="H38" s="25"/>
      <c r="I38" s="60">
        <f t="shared" si="5"/>
        <v>0.004103122730573712</v>
      </c>
    </row>
    <row r="39" spans="1:9" ht="18">
      <c r="A39" s="62" t="s">
        <v>441</v>
      </c>
      <c r="B39" s="55"/>
      <c r="C39" s="55"/>
      <c r="D39" s="55"/>
      <c r="E39" s="55"/>
      <c r="F39" s="19"/>
      <c r="G39" s="59"/>
      <c r="H39" s="25"/>
      <c r="I39" s="60"/>
    </row>
    <row r="40" spans="1:9" ht="18">
      <c r="A40" s="55"/>
      <c r="B40" s="55"/>
      <c r="C40" s="55"/>
      <c r="D40" s="55"/>
      <c r="E40" s="55"/>
      <c r="F40" s="19"/>
      <c r="G40" s="59"/>
      <c r="H40" s="25"/>
      <c r="I40" s="60"/>
    </row>
  </sheetData>
  <mergeCells count="5">
    <mergeCell ref="H26:I26"/>
    <mergeCell ref="H16:I16"/>
    <mergeCell ref="A1:I1"/>
    <mergeCell ref="A2:I2"/>
    <mergeCell ref="H4:I4"/>
  </mergeCells>
  <printOptions gridLines="1"/>
  <pageMargins left="0.75" right="0.75" top="1" bottom="1" header="0.5" footer="0.5"/>
  <pageSetup fitToHeight="2" fitToWidth="1" horizontalDpi="600" verticalDpi="6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workbookViewId="0" topLeftCell="A37">
      <selection activeCell="G37" sqref="G37"/>
    </sheetView>
  </sheetViews>
  <sheetFormatPr defaultColWidth="9.140625" defaultRowHeight="12.75"/>
  <cols>
    <col min="1" max="1" width="9.8515625" style="0" bestFit="1" customWidth="1"/>
    <col min="3" max="3" width="12.421875" style="0" bestFit="1" customWidth="1"/>
    <col min="4" max="4" width="27.421875" style="16" bestFit="1" customWidth="1"/>
    <col min="5" max="5" width="1.7109375" style="0" customWidth="1"/>
    <col min="6" max="6" width="17.28125" style="0" bestFit="1" customWidth="1"/>
    <col min="7" max="7" width="15.8515625" style="0" bestFit="1" customWidth="1"/>
    <col min="8" max="8" width="1.1484375" style="0" customWidth="1"/>
    <col min="9" max="9" width="9.8515625" style="0" bestFit="1" customWidth="1"/>
    <col min="10" max="10" width="40.28125" style="0" bestFit="1" customWidth="1"/>
  </cols>
  <sheetData>
    <row r="1" spans="1:11" ht="33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67" customFormat="1" ht="159" customHeight="1">
      <c r="A2" s="311">
        <v>40622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5">
      <c r="A3" s="68" t="s">
        <v>237</v>
      </c>
      <c r="B3" s="69" t="s">
        <v>3</v>
      </c>
      <c r="C3" s="70" t="s">
        <v>43</v>
      </c>
      <c r="D3" s="71" t="s">
        <v>5</v>
      </c>
      <c r="E3" s="72"/>
      <c r="F3" s="73" t="s">
        <v>80</v>
      </c>
      <c r="G3" s="73" t="s">
        <v>238</v>
      </c>
      <c r="H3" s="74"/>
      <c r="I3" s="75" t="s">
        <v>239</v>
      </c>
      <c r="J3" s="72"/>
      <c r="K3" s="76"/>
    </row>
    <row r="4" spans="1:11" ht="19.5">
      <c r="A4" s="68"/>
      <c r="B4" s="69"/>
      <c r="C4" s="70"/>
      <c r="D4" s="71"/>
      <c r="E4" s="72"/>
      <c r="F4" s="77" t="s">
        <v>0</v>
      </c>
      <c r="G4" s="78">
        <v>10</v>
      </c>
      <c r="H4" s="287" t="s">
        <v>1</v>
      </c>
      <c r="I4" s="287"/>
      <c r="J4" s="72"/>
      <c r="K4" s="76"/>
    </row>
    <row r="5" spans="1:11" s="72" customFormat="1" ht="19.5">
      <c r="A5" s="79">
        <v>1</v>
      </c>
      <c r="B5" s="12">
        <v>1</v>
      </c>
      <c r="C5" s="18" t="s">
        <v>27</v>
      </c>
      <c r="D5" s="80" t="s">
        <v>126</v>
      </c>
      <c r="E5" s="13"/>
      <c r="F5" s="81">
        <v>0.023564814814814813</v>
      </c>
      <c r="G5" s="82">
        <f>F5/$G$4</f>
        <v>0.002356481481481481</v>
      </c>
      <c r="H5" s="83"/>
      <c r="I5" s="84">
        <f>($G$4/F5)/24</f>
        <v>17.681728880157173</v>
      </c>
      <c r="J5" s="85" t="s">
        <v>240</v>
      </c>
      <c r="K5"/>
    </row>
    <row r="6" spans="1:10" ht="19.5">
      <c r="A6" s="286" t="s">
        <v>241</v>
      </c>
      <c r="B6" s="286"/>
      <c r="C6" s="286"/>
      <c r="D6" s="80"/>
      <c r="E6" s="13"/>
      <c r="F6" s="81"/>
      <c r="G6" s="87"/>
      <c r="H6" s="83"/>
      <c r="I6" s="84"/>
      <c r="J6" s="85" t="s">
        <v>242</v>
      </c>
    </row>
    <row r="7" spans="1:10" ht="19.5">
      <c r="A7" s="86"/>
      <c r="B7" s="86"/>
      <c r="C7" s="86"/>
      <c r="D7" s="80"/>
      <c r="E7" s="13"/>
      <c r="F7" s="81"/>
      <c r="G7" s="87"/>
      <c r="H7" s="83"/>
      <c r="I7" s="84"/>
      <c r="J7" s="85"/>
    </row>
    <row r="8" spans="1:10" ht="19.5">
      <c r="A8" s="88"/>
      <c r="B8" s="12"/>
      <c r="C8" s="18"/>
      <c r="D8" s="80"/>
      <c r="E8" s="13"/>
      <c r="F8" s="77" t="s">
        <v>0</v>
      </c>
      <c r="G8" s="89">
        <v>4.45</v>
      </c>
      <c r="H8" s="287" t="s">
        <v>1</v>
      </c>
      <c r="I8" s="287"/>
      <c r="J8" s="90"/>
    </row>
    <row r="9" spans="1:11" ht="15">
      <c r="A9" s="68" t="s">
        <v>237</v>
      </c>
      <c r="B9" s="69" t="s">
        <v>3</v>
      </c>
      <c r="C9" s="70" t="s">
        <v>43</v>
      </c>
      <c r="D9" s="71" t="s">
        <v>5</v>
      </c>
      <c r="E9" s="72"/>
      <c r="F9" s="73" t="s">
        <v>80</v>
      </c>
      <c r="G9" s="73" t="s">
        <v>238</v>
      </c>
      <c r="H9" s="74"/>
      <c r="I9" s="75" t="s">
        <v>239</v>
      </c>
      <c r="J9" s="72"/>
      <c r="K9" s="76"/>
    </row>
    <row r="10" spans="1:11" s="72" customFormat="1" ht="19.5">
      <c r="A10" s="91">
        <v>7</v>
      </c>
      <c r="B10" s="12">
        <v>2</v>
      </c>
      <c r="C10" s="18" t="s">
        <v>9</v>
      </c>
      <c r="D10" s="80" t="s">
        <v>176</v>
      </c>
      <c r="E10" s="13"/>
      <c r="F10" s="81">
        <v>0.01383101851851852</v>
      </c>
      <c r="G10" s="82">
        <f>F10/$G$8</f>
        <v>0.0031080940491052854</v>
      </c>
      <c r="H10" s="83"/>
      <c r="I10" s="84">
        <f>($G$8/F10)/24</f>
        <v>13.405857740585773</v>
      </c>
      <c r="J10" s="90"/>
      <c r="K10"/>
    </row>
    <row r="11" spans="1:10" ht="19.5">
      <c r="A11" s="91">
        <v>9</v>
      </c>
      <c r="B11" s="12">
        <v>3</v>
      </c>
      <c r="C11" s="18" t="s">
        <v>57</v>
      </c>
      <c r="D11" s="80" t="s">
        <v>243</v>
      </c>
      <c r="E11" s="13"/>
      <c r="F11" s="81">
        <v>0.015266203703703705</v>
      </c>
      <c r="G11" s="82">
        <f>F11/$G$8</f>
        <v>0.003430607573866001</v>
      </c>
      <c r="H11" s="83"/>
      <c r="I11" s="84">
        <f>($G$8/F11)/24</f>
        <v>12.145564821834723</v>
      </c>
      <c r="J11" s="85" t="s">
        <v>244</v>
      </c>
    </row>
    <row r="12" spans="1:10" ht="19.5">
      <c r="A12" s="91">
        <v>11</v>
      </c>
      <c r="B12" s="12">
        <v>4</v>
      </c>
      <c r="C12" s="18" t="s">
        <v>73</v>
      </c>
      <c r="D12" s="80" t="s">
        <v>161</v>
      </c>
      <c r="E12" s="13"/>
      <c r="F12" s="81">
        <v>0.015671296296296298</v>
      </c>
      <c r="G12" s="82">
        <f>F12/$G$8</f>
        <v>0.003521639617145235</v>
      </c>
      <c r="H12" s="83"/>
      <c r="I12" s="84">
        <f>($G$8/F12)/24</f>
        <v>11.831610044313145</v>
      </c>
      <c r="J12" s="85" t="s">
        <v>245</v>
      </c>
    </row>
    <row r="13" spans="1:10" ht="19.5">
      <c r="A13" s="286" t="s">
        <v>246</v>
      </c>
      <c r="B13" s="286"/>
      <c r="C13" s="286"/>
      <c r="D13" s="92"/>
      <c r="E13" s="93"/>
      <c r="F13" s="94"/>
      <c r="G13" s="87"/>
      <c r="H13" s="83"/>
      <c r="I13" s="84"/>
      <c r="J13" s="93"/>
    </row>
    <row r="14" spans="1:11" s="67" customFormat="1" ht="12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s="67" customFormat="1" ht="19.5">
      <c r="A15" s="51"/>
      <c r="B15" s="95"/>
      <c r="C15" s="96"/>
      <c r="D15" s="92"/>
      <c r="E15" s="93"/>
      <c r="F15" s="77" t="s">
        <v>0</v>
      </c>
      <c r="G15" s="97">
        <v>21.0975</v>
      </c>
      <c r="H15" s="287" t="s">
        <v>1</v>
      </c>
      <c r="I15" s="287"/>
      <c r="J15" s="93"/>
      <c r="K15"/>
    </row>
    <row r="16" spans="1:11" ht="15">
      <c r="A16" s="68" t="s">
        <v>237</v>
      </c>
      <c r="B16" s="69" t="s">
        <v>3</v>
      </c>
      <c r="C16" s="70" t="s">
        <v>43</v>
      </c>
      <c r="D16" s="71" t="s">
        <v>5</v>
      </c>
      <c r="E16" s="72"/>
      <c r="F16" s="73" t="s">
        <v>80</v>
      </c>
      <c r="G16" s="73" t="s">
        <v>238</v>
      </c>
      <c r="H16" s="74"/>
      <c r="I16" s="75" t="s">
        <v>239</v>
      </c>
      <c r="J16" s="72"/>
      <c r="K16" s="76" t="s">
        <v>247</v>
      </c>
    </row>
    <row r="17" spans="1:11" s="72" customFormat="1" ht="19.5">
      <c r="A17" s="88" t="s">
        <v>248</v>
      </c>
      <c r="B17" s="12">
        <v>5</v>
      </c>
      <c r="C17" s="18" t="s">
        <v>21</v>
      </c>
      <c r="D17" s="80" t="s">
        <v>129</v>
      </c>
      <c r="E17" s="13"/>
      <c r="F17" s="81">
        <v>0.05403935185185185</v>
      </c>
      <c r="G17" s="82">
        <f aca="true" t="shared" si="0" ref="G17:G59">F17/$G$15</f>
        <v>0.0025614102074583175</v>
      </c>
      <c r="H17" s="83"/>
      <c r="I17" s="84">
        <f aca="true" t="shared" si="1" ref="I17:I59">($G$15/F17)/24</f>
        <v>16.267080745341616</v>
      </c>
      <c r="J17" s="98"/>
      <c r="K17" t="s">
        <v>249</v>
      </c>
    </row>
    <row r="18" spans="1:11" ht="19.5">
      <c r="A18" s="88" t="s">
        <v>250</v>
      </c>
      <c r="B18" s="12">
        <v>6</v>
      </c>
      <c r="C18" s="18" t="s">
        <v>39</v>
      </c>
      <c r="D18" s="80" t="s">
        <v>127</v>
      </c>
      <c r="E18" s="13"/>
      <c r="F18" s="81">
        <v>0.0565625</v>
      </c>
      <c r="G18" s="82">
        <f t="shared" si="0"/>
        <v>0.0026810048583955446</v>
      </c>
      <c r="H18" s="83"/>
      <c r="I18" s="84">
        <f t="shared" si="1"/>
        <v>15.541436464088397</v>
      </c>
      <c r="J18" s="90"/>
      <c r="K18" t="s">
        <v>251</v>
      </c>
    </row>
    <row r="19" spans="1:11" ht="19.5">
      <c r="A19" s="88" t="s">
        <v>252</v>
      </c>
      <c r="B19" s="12">
        <v>7</v>
      </c>
      <c r="C19" s="18" t="s">
        <v>18</v>
      </c>
      <c r="D19" s="80" t="s">
        <v>189</v>
      </c>
      <c r="E19" s="13"/>
      <c r="F19" s="81">
        <v>0.058645833333333335</v>
      </c>
      <c r="G19" s="82">
        <f t="shared" si="0"/>
        <v>0.0027797527353161907</v>
      </c>
      <c r="H19" s="83"/>
      <c r="I19" s="84">
        <f>($G$15/F19)/24</f>
        <v>14.989342806394317</v>
      </c>
      <c r="J19" s="90"/>
      <c r="K19" t="s">
        <v>251</v>
      </c>
    </row>
    <row r="20" spans="1:11" ht="19.5">
      <c r="A20" s="88" t="s">
        <v>253</v>
      </c>
      <c r="B20" s="12">
        <v>8</v>
      </c>
      <c r="C20" s="18" t="s">
        <v>25</v>
      </c>
      <c r="D20" s="80" t="s">
        <v>188</v>
      </c>
      <c r="E20" s="13"/>
      <c r="F20" s="81">
        <v>0.059814814814814814</v>
      </c>
      <c r="G20" s="82">
        <f t="shared" si="0"/>
        <v>0.0028351612662549978</v>
      </c>
      <c r="H20" s="83"/>
      <c r="I20" s="84">
        <f t="shared" si="1"/>
        <v>14.69640092879257</v>
      </c>
      <c r="J20" s="90"/>
      <c r="K20" t="s">
        <v>251</v>
      </c>
    </row>
    <row r="21" spans="1:11" ht="19.5">
      <c r="A21" s="88" t="s">
        <v>254</v>
      </c>
      <c r="B21" s="12">
        <v>9</v>
      </c>
      <c r="C21" s="18" t="s">
        <v>30</v>
      </c>
      <c r="D21" s="80" t="s">
        <v>128</v>
      </c>
      <c r="E21" s="13"/>
      <c r="F21" s="81">
        <v>0.05983796296296296</v>
      </c>
      <c r="G21" s="82">
        <f t="shared" si="0"/>
        <v>0.002836258464887449</v>
      </c>
      <c r="H21" s="83"/>
      <c r="I21" s="84">
        <f t="shared" si="1"/>
        <v>14.690715667311414</v>
      </c>
      <c r="J21" s="90"/>
      <c r="K21" t="s">
        <v>251</v>
      </c>
    </row>
    <row r="22" spans="1:11" ht="19.5">
      <c r="A22" s="88" t="s">
        <v>255</v>
      </c>
      <c r="B22" s="12">
        <v>10</v>
      </c>
      <c r="C22" s="18" t="s">
        <v>24</v>
      </c>
      <c r="D22" s="80" t="s">
        <v>130</v>
      </c>
      <c r="E22" s="13"/>
      <c r="F22" s="81">
        <v>0.05997685185185186</v>
      </c>
      <c r="G22" s="82">
        <f t="shared" si="0"/>
        <v>0.002842841656682159</v>
      </c>
      <c r="H22" s="83"/>
      <c r="I22" s="84">
        <f t="shared" si="1"/>
        <v>14.656696256271708</v>
      </c>
      <c r="J22" s="90"/>
      <c r="K22" t="s">
        <v>256</v>
      </c>
    </row>
    <row r="23" spans="1:11" ht="19.5">
      <c r="A23" s="88" t="s">
        <v>257</v>
      </c>
      <c r="B23" s="12">
        <v>11</v>
      </c>
      <c r="C23" s="18" t="s">
        <v>36</v>
      </c>
      <c r="D23" s="80" t="s">
        <v>131</v>
      </c>
      <c r="E23" s="13"/>
      <c r="F23" s="81">
        <v>0.06015046296296297</v>
      </c>
      <c r="G23" s="82">
        <f t="shared" si="0"/>
        <v>0.0028510706464255466</v>
      </c>
      <c r="H23" s="83"/>
      <c r="I23" s="84">
        <f t="shared" si="1"/>
        <v>14.614392918991726</v>
      </c>
      <c r="J23" s="90"/>
      <c r="K23" t="s">
        <v>249</v>
      </c>
    </row>
    <row r="24" spans="1:11" ht="19.5">
      <c r="A24" s="88" t="s">
        <v>258</v>
      </c>
      <c r="B24" s="12">
        <v>12</v>
      </c>
      <c r="C24" s="18" t="s">
        <v>10</v>
      </c>
      <c r="D24" s="80" t="s">
        <v>136</v>
      </c>
      <c r="E24" s="13"/>
      <c r="F24" s="81">
        <v>0.06185185185185185</v>
      </c>
      <c r="G24" s="82">
        <f t="shared" si="0"/>
        <v>0.0029317147459107405</v>
      </c>
      <c r="H24" s="83"/>
      <c r="I24" s="84">
        <f t="shared" si="1"/>
        <v>14.212387724550899</v>
      </c>
      <c r="J24" s="90"/>
      <c r="K24" t="s">
        <v>251</v>
      </c>
    </row>
    <row r="25" spans="1:11" ht="19.5">
      <c r="A25" s="99" t="s">
        <v>259</v>
      </c>
      <c r="B25" s="12">
        <v>13</v>
      </c>
      <c r="C25" s="18" t="s">
        <v>17</v>
      </c>
      <c r="D25" s="80" t="s">
        <v>141</v>
      </c>
      <c r="E25" s="13"/>
      <c r="F25" s="81">
        <v>0.06188657407407407</v>
      </c>
      <c r="G25" s="82">
        <f t="shared" si="0"/>
        <v>0.002933360543859418</v>
      </c>
      <c r="H25" s="83"/>
      <c r="I25" s="84">
        <f t="shared" si="1"/>
        <v>14.204413689919582</v>
      </c>
      <c r="J25" s="85" t="s">
        <v>260</v>
      </c>
      <c r="K25" t="s">
        <v>261</v>
      </c>
    </row>
    <row r="26" spans="1:11" ht="19.5">
      <c r="A26" s="88" t="s">
        <v>253</v>
      </c>
      <c r="B26" s="12">
        <v>14</v>
      </c>
      <c r="C26" s="18" t="s">
        <v>22</v>
      </c>
      <c r="D26" s="80" t="s">
        <v>137</v>
      </c>
      <c r="E26" s="13"/>
      <c r="F26" s="81">
        <v>0.06333333333333334</v>
      </c>
      <c r="G26" s="82">
        <f t="shared" si="0"/>
        <v>0.003001935458387645</v>
      </c>
      <c r="H26" s="83"/>
      <c r="I26" s="84">
        <f t="shared" si="1"/>
        <v>13.879934210526315</v>
      </c>
      <c r="J26" s="100"/>
      <c r="K26" t="s">
        <v>262</v>
      </c>
    </row>
    <row r="27" spans="1:11" ht="19.5">
      <c r="A27" s="88" t="s">
        <v>263</v>
      </c>
      <c r="B27" s="12">
        <v>15</v>
      </c>
      <c r="C27" s="18" t="s">
        <v>264</v>
      </c>
      <c r="D27" s="80" t="s">
        <v>265</v>
      </c>
      <c r="E27" s="13"/>
      <c r="F27" s="81">
        <v>0.06428240740740741</v>
      </c>
      <c r="G27" s="82">
        <f t="shared" si="0"/>
        <v>0.0030469206023181613</v>
      </c>
      <c r="H27" s="83"/>
      <c r="I27" s="84">
        <f t="shared" si="1"/>
        <v>13.675009002520705</v>
      </c>
      <c r="J27" s="100"/>
      <c r="K27" t="s">
        <v>266</v>
      </c>
    </row>
    <row r="28" spans="1:11" ht="19.5">
      <c r="A28" s="88" t="s">
        <v>267</v>
      </c>
      <c r="B28" s="12">
        <v>16</v>
      </c>
      <c r="C28" s="18" t="s">
        <v>10</v>
      </c>
      <c r="D28" s="80" t="s">
        <v>133</v>
      </c>
      <c r="E28" s="13"/>
      <c r="F28" s="81">
        <v>0.0644212962962963</v>
      </c>
      <c r="G28" s="82">
        <f t="shared" si="0"/>
        <v>0.003053503794112871</v>
      </c>
      <c r="H28" s="83"/>
      <c r="I28" s="84">
        <f t="shared" si="1"/>
        <v>13.645526410348545</v>
      </c>
      <c r="J28" s="100"/>
      <c r="K28" t="s">
        <v>262</v>
      </c>
    </row>
    <row r="29" spans="1:11" ht="19.5">
      <c r="A29" s="88" t="s">
        <v>268</v>
      </c>
      <c r="B29" s="12">
        <v>17</v>
      </c>
      <c r="C29" s="18" t="s">
        <v>10</v>
      </c>
      <c r="D29" s="80" t="s">
        <v>165</v>
      </c>
      <c r="E29" s="13"/>
      <c r="F29" s="81">
        <v>0.06451388888888888</v>
      </c>
      <c r="G29" s="82">
        <f t="shared" si="0"/>
        <v>0.003057892588642677</v>
      </c>
      <c r="H29" s="83"/>
      <c r="I29" s="84">
        <f t="shared" si="1"/>
        <v>13.6259418729817</v>
      </c>
      <c r="J29" s="100"/>
      <c r="K29" t="s">
        <v>251</v>
      </c>
    </row>
    <row r="30" spans="1:11" ht="19.5">
      <c r="A30" s="88" t="s">
        <v>269</v>
      </c>
      <c r="B30" s="12">
        <v>18</v>
      </c>
      <c r="C30" s="18" t="s">
        <v>31</v>
      </c>
      <c r="D30" s="80" t="s">
        <v>144</v>
      </c>
      <c r="E30" s="13"/>
      <c r="F30" s="81">
        <v>0.06475694444444445</v>
      </c>
      <c r="G30" s="82">
        <f t="shared" si="0"/>
        <v>0.0030694131742834197</v>
      </c>
      <c r="H30" s="83"/>
      <c r="I30" s="84">
        <f t="shared" si="1"/>
        <v>13.57479892761394</v>
      </c>
      <c r="J30" s="100"/>
      <c r="K30" t="s">
        <v>270</v>
      </c>
    </row>
    <row r="31" spans="1:11" ht="19.5">
      <c r="A31" s="99" t="s">
        <v>271</v>
      </c>
      <c r="B31" s="12">
        <v>19</v>
      </c>
      <c r="C31" s="18" t="s">
        <v>145</v>
      </c>
      <c r="D31" s="80" t="s">
        <v>146</v>
      </c>
      <c r="E31" s="13"/>
      <c r="F31" s="81">
        <v>0.06497685185185186</v>
      </c>
      <c r="G31" s="82">
        <f t="shared" si="0"/>
        <v>0.00307983656129171</v>
      </c>
      <c r="H31" s="83"/>
      <c r="I31" s="84">
        <f t="shared" si="1"/>
        <v>13.52885643035269</v>
      </c>
      <c r="J31" s="85" t="s">
        <v>272</v>
      </c>
      <c r="K31" t="s">
        <v>273</v>
      </c>
    </row>
    <row r="32" spans="1:11" ht="19.5">
      <c r="A32" s="88" t="s">
        <v>274</v>
      </c>
      <c r="B32" s="12">
        <v>20</v>
      </c>
      <c r="C32" s="18" t="s">
        <v>41</v>
      </c>
      <c r="D32" s="80" t="s">
        <v>142</v>
      </c>
      <c r="E32" s="13"/>
      <c r="F32" s="81">
        <v>0.06503472222222222</v>
      </c>
      <c r="G32" s="82">
        <f t="shared" si="0"/>
        <v>0.003082579557872839</v>
      </c>
      <c r="H32" s="83"/>
      <c r="I32" s="84">
        <f t="shared" si="1"/>
        <v>13.516817939135079</v>
      </c>
      <c r="J32" s="100"/>
      <c r="K32" t="s">
        <v>270</v>
      </c>
    </row>
    <row r="33" spans="1:11" ht="19.5">
      <c r="A33" s="88" t="s">
        <v>275</v>
      </c>
      <c r="B33" s="12">
        <v>21</v>
      </c>
      <c r="C33" s="18" t="s">
        <v>66</v>
      </c>
      <c r="D33" s="80" t="s">
        <v>132</v>
      </c>
      <c r="E33" s="13"/>
      <c r="F33" s="81">
        <v>0.06576388888888889</v>
      </c>
      <c r="G33" s="82">
        <f t="shared" si="0"/>
        <v>0.003117141314795065</v>
      </c>
      <c r="H33" s="83"/>
      <c r="I33" s="84">
        <f t="shared" si="1"/>
        <v>13.366948257655755</v>
      </c>
      <c r="J33" s="100"/>
      <c r="K33" t="s">
        <v>249</v>
      </c>
    </row>
    <row r="34" spans="1:11" ht="19.5">
      <c r="A34" s="88" t="s">
        <v>276</v>
      </c>
      <c r="B34" s="12">
        <v>22</v>
      </c>
      <c r="C34" s="18" t="s">
        <v>13</v>
      </c>
      <c r="D34" s="80" t="s">
        <v>143</v>
      </c>
      <c r="E34" s="13"/>
      <c r="F34" s="81">
        <v>0.0661111111111111</v>
      </c>
      <c r="G34" s="82">
        <f t="shared" si="0"/>
        <v>0.0031335992942818393</v>
      </c>
      <c r="H34" s="83"/>
      <c r="I34" s="84">
        <f t="shared" si="1"/>
        <v>13.296743697478993</v>
      </c>
      <c r="J34" s="100"/>
      <c r="K34" t="s">
        <v>270</v>
      </c>
    </row>
    <row r="35" spans="1:11" ht="19.5">
      <c r="A35" s="88" t="s">
        <v>277</v>
      </c>
      <c r="B35" s="12">
        <v>23</v>
      </c>
      <c r="C35" s="18" t="s">
        <v>23</v>
      </c>
      <c r="D35" s="80" t="s">
        <v>178</v>
      </c>
      <c r="E35" s="13"/>
      <c r="F35" s="81">
        <v>0.06991898148148147</v>
      </c>
      <c r="G35" s="82">
        <f t="shared" si="0"/>
        <v>0.003314088469320131</v>
      </c>
      <c r="H35" s="83"/>
      <c r="I35" s="84">
        <f t="shared" si="1"/>
        <v>12.572587319980137</v>
      </c>
      <c r="J35" s="100"/>
      <c r="K35" t="s">
        <v>278</v>
      </c>
    </row>
    <row r="36" spans="1:11" ht="19.5">
      <c r="A36" s="88" t="s">
        <v>279</v>
      </c>
      <c r="B36" s="12">
        <v>24</v>
      </c>
      <c r="C36" s="18" t="s">
        <v>9</v>
      </c>
      <c r="D36" s="80" t="s">
        <v>148</v>
      </c>
      <c r="E36" s="13"/>
      <c r="F36" s="81">
        <v>0.07013888888888889</v>
      </c>
      <c r="G36" s="82">
        <f t="shared" si="0"/>
        <v>0.0033245118563284223</v>
      </c>
      <c r="H36" s="83"/>
      <c r="I36" s="84">
        <f t="shared" si="1"/>
        <v>12.533168316831684</v>
      </c>
      <c r="J36" s="100"/>
      <c r="K36" t="s">
        <v>262</v>
      </c>
    </row>
    <row r="37" spans="1:11" ht="19.5">
      <c r="A37" s="88" t="s">
        <v>280</v>
      </c>
      <c r="B37" s="12">
        <v>25</v>
      </c>
      <c r="C37" s="18" t="s">
        <v>281</v>
      </c>
      <c r="D37" s="80" t="s">
        <v>282</v>
      </c>
      <c r="E37" s="13"/>
      <c r="F37" s="81">
        <v>0.07050925925925926</v>
      </c>
      <c r="G37" s="82">
        <f t="shared" si="0"/>
        <v>0.003342067034447648</v>
      </c>
      <c r="H37" s="83"/>
      <c r="I37" s="84">
        <f t="shared" si="1"/>
        <v>12.467334208798425</v>
      </c>
      <c r="J37" s="85" t="s">
        <v>283</v>
      </c>
      <c r="K37" t="s">
        <v>273</v>
      </c>
    </row>
    <row r="38" spans="1:11" ht="19.5">
      <c r="A38" s="88" t="s">
        <v>284</v>
      </c>
      <c r="B38" s="12">
        <v>26</v>
      </c>
      <c r="C38" s="18" t="s">
        <v>196</v>
      </c>
      <c r="D38" s="80" t="s">
        <v>197</v>
      </c>
      <c r="E38" s="13"/>
      <c r="F38" s="81">
        <v>0.07537037037037037</v>
      </c>
      <c r="G38" s="82">
        <f t="shared" si="0"/>
        <v>0.0035724787472624893</v>
      </c>
      <c r="H38" s="83"/>
      <c r="I38" s="84">
        <f t="shared" si="1"/>
        <v>11.663237100737101</v>
      </c>
      <c r="J38" s="90"/>
      <c r="K38" t="s">
        <v>266</v>
      </c>
    </row>
    <row r="39" spans="1:11" ht="19.5">
      <c r="A39" s="88" t="s">
        <v>285</v>
      </c>
      <c r="B39" s="12">
        <v>27</v>
      </c>
      <c r="C39" s="18" t="s">
        <v>28</v>
      </c>
      <c r="D39" s="80" t="s">
        <v>198</v>
      </c>
      <c r="E39" s="13"/>
      <c r="F39" s="81">
        <v>0.07981481481481481</v>
      </c>
      <c r="G39" s="82">
        <f t="shared" si="0"/>
        <v>0.003783140884693201</v>
      </c>
      <c r="H39" s="83"/>
      <c r="I39" s="84">
        <f t="shared" si="1"/>
        <v>11.013776102088167</v>
      </c>
      <c r="J39" s="90"/>
      <c r="K39" t="s">
        <v>262</v>
      </c>
    </row>
    <row r="40" spans="1:11" ht="19.5">
      <c r="A40" s="101" t="s">
        <v>286</v>
      </c>
      <c r="B40" s="12">
        <v>28</v>
      </c>
      <c r="C40" s="18" t="s">
        <v>287</v>
      </c>
      <c r="D40" s="80" t="s">
        <v>288</v>
      </c>
      <c r="E40" s="13"/>
      <c r="F40" s="81">
        <v>0.07981481481481481</v>
      </c>
      <c r="G40" s="82">
        <f t="shared" si="0"/>
        <v>0.003783140884693201</v>
      </c>
      <c r="H40" s="83"/>
      <c r="I40" s="84">
        <f t="shared" si="1"/>
        <v>11.013776102088167</v>
      </c>
      <c r="J40" s="90"/>
      <c r="K40" t="s">
        <v>262</v>
      </c>
    </row>
    <row r="41" spans="1:11" ht="19.5">
      <c r="A41" s="88" t="s">
        <v>289</v>
      </c>
      <c r="B41" s="12">
        <v>29</v>
      </c>
      <c r="C41" s="18" t="s">
        <v>33</v>
      </c>
      <c r="D41" s="80" t="s">
        <v>290</v>
      </c>
      <c r="E41" s="13"/>
      <c r="F41" s="81">
        <v>0.07982638888888889</v>
      </c>
      <c r="G41" s="82">
        <f t="shared" si="0"/>
        <v>0.0037836894840094274</v>
      </c>
      <c r="H41" s="83"/>
      <c r="I41" s="84">
        <f t="shared" si="1"/>
        <v>11.012179208351457</v>
      </c>
      <c r="J41" s="90"/>
      <c r="K41" t="s">
        <v>278</v>
      </c>
    </row>
    <row r="42" spans="1:11" ht="19.5">
      <c r="A42" s="88" t="s">
        <v>291</v>
      </c>
      <c r="B42" s="12">
        <v>30</v>
      </c>
      <c r="C42" s="18" t="s">
        <v>292</v>
      </c>
      <c r="D42" s="80" t="s">
        <v>293</v>
      </c>
      <c r="E42" s="13"/>
      <c r="F42" s="81">
        <v>0.07982638888888889</v>
      </c>
      <c r="G42" s="82">
        <f t="shared" si="0"/>
        <v>0.0037836894840094274</v>
      </c>
      <c r="H42" s="83"/>
      <c r="I42" s="84">
        <f t="shared" si="1"/>
        <v>11.012179208351457</v>
      </c>
      <c r="J42" s="90"/>
      <c r="K42" t="s">
        <v>261</v>
      </c>
    </row>
    <row r="43" spans="1:11" ht="19.5">
      <c r="A43" s="88" t="s">
        <v>294</v>
      </c>
      <c r="B43" s="12">
        <v>31</v>
      </c>
      <c r="C43" s="18" t="s">
        <v>10</v>
      </c>
      <c r="D43" s="80" t="s">
        <v>295</v>
      </c>
      <c r="E43" s="13"/>
      <c r="F43" s="81">
        <v>0.07983796296296296</v>
      </c>
      <c r="G43" s="82">
        <f t="shared" si="0"/>
        <v>0.0037842380833256525</v>
      </c>
      <c r="H43" s="83"/>
      <c r="I43" s="84">
        <f t="shared" si="1"/>
        <v>11.010582777616703</v>
      </c>
      <c r="J43" s="90"/>
      <c r="K43" t="s">
        <v>256</v>
      </c>
    </row>
    <row r="44" spans="1:11" ht="19.5">
      <c r="A44" s="101" t="s">
        <v>296</v>
      </c>
      <c r="B44" s="12">
        <v>32</v>
      </c>
      <c r="C44" s="18" t="s">
        <v>201</v>
      </c>
      <c r="D44" s="80" t="s">
        <v>202</v>
      </c>
      <c r="E44" s="13"/>
      <c r="F44" s="81">
        <v>0.07983796296296296</v>
      </c>
      <c r="G44" s="82">
        <f t="shared" si="0"/>
        <v>0.0037842380833256525</v>
      </c>
      <c r="H44" s="83"/>
      <c r="I44" s="84">
        <f t="shared" si="1"/>
        <v>11.010582777616703</v>
      </c>
      <c r="J44" s="90"/>
      <c r="K44" t="s">
        <v>270</v>
      </c>
    </row>
    <row r="45" spans="1:11" ht="19.5">
      <c r="A45" s="88" t="s">
        <v>297</v>
      </c>
      <c r="B45" s="12">
        <v>33</v>
      </c>
      <c r="C45" s="18" t="s">
        <v>203</v>
      </c>
      <c r="D45" s="80" t="s">
        <v>204</v>
      </c>
      <c r="E45" s="13"/>
      <c r="F45" s="81">
        <v>0.07983796296296296</v>
      </c>
      <c r="G45" s="82">
        <f t="shared" si="0"/>
        <v>0.0037842380833256525</v>
      </c>
      <c r="H45" s="83"/>
      <c r="I45" s="84">
        <f t="shared" si="1"/>
        <v>11.010582777616703</v>
      </c>
      <c r="J45" s="90"/>
      <c r="K45" t="s">
        <v>298</v>
      </c>
    </row>
    <row r="46" spans="1:11" ht="19.5">
      <c r="A46" s="88" t="s">
        <v>299</v>
      </c>
      <c r="B46" s="12">
        <v>34</v>
      </c>
      <c r="C46" s="18" t="s">
        <v>38</v>
      </c>
      <c r="D46" s="80" t="s">
        <v>300</v>
      </c>
      <c r="E46" s="13"/>
      <c r="F46" s="81">
        <v>0.07984953703703704</v>
      </c>
      <c r="G46" s="82">
        <f t="shared" si="0"/>
        <v>0.003784786682641879</v>
      </c>
      <c r="H46" s="83"/>
      <c r="I46" s="84">
        <f t="shared" si="1"/>
        <v>11.008986809682563</v>
      </c>
      <c r="J46" s="90"/>
      <c r="K46" t="s">
        <v>266</v>
      </c>
    </row>
    <row r="47" spans="1:11" ht="19.5">
      <c r="A47" s="88" t="s">
        <v>301</v>
      </c>
      <c r="B47" s="12">
        <v>35</v>
      </c>
      <c r="C47" s="18" t="s">
        <v>152</v>
      </c>
      <c r="D47" s="80" t="s">
        <v>143</v>
      </c>
      <c r="E47" s="13"/>
      <c r="F47" s="81">
        <v>0.07984953703703704</v>
      </c>
      <c r="G47" s="82">
        <f t="shared" si="0"/>
        <v>0.003784786682641879</v>
      </c>
      <c r="H47" s="83"/>
      <c r="I47" s="84">
        <f t="shared" si="1"/>
        <v>11.008986809682563</v>
      </c>
      <c r="J47" s="90"/>
      <c r="K47" t="s">
        <v>302</v>
      </c>
    </row>
    <row r="48" spans="1:11" ht="19.5">
      <c r="A48" s="88" t="s">
        <v>303</v>
      </c>
      <c r="B48" s="12">
        <v>36</v>
      </c>
      <c r="C48" s="18" t="s">
        <v>304</v>
      </c>
      <c r="D48" s="80" t="s">
        <v>305</v>
      </c>
      <c r="E48" s="13"/>
      <c r="F48" s="81">
        <v>0.08018518518518519</v>
      </c>
      <c r="G48" s="82">
        <f t="shared" si="0"/>
        <v>0.0038006960628124277</v>
      </c>
      <c r="H48" s="83"/>
      <c r="I48" s="84">
        <f t="shared" si="1"/>
        <v>10.96290415704388</v>
      </c>
      <c r="J48" s="90"/>
      <c r="K48" t="s">
        <v>266</v>
      </c>
    </row>
    <row r="49" spans="1:11" ht="19.5">
      <c r="A49" s="88" t="s">
        <v>306</v>
      </c>
      <c r="B49" s="12">
        <v>37</v>
      </c>
      <c r="C49" s="18" t="s">
        <v>154</v>
      </c>
      <c r="D49" s="80" t="s">
        <v>155</v>
      </c>
      <c r="E49" s="13"/>
      <c r="F49" s="81">
        <v>0.08020833333333334</v>
      </c>
      <c r="G49" s="82">
        <f t="shared" si="0"/>
        <v>0.003801793261444879</v>
      </c>
      <c r="H49" s="83"/>
      <c r="I49" s="84">
        <f t="shared" si="1"/>
        <v>10.959740259740258</v>
      </c>
      <c r="J49" s="90"/>
      <c r="K49" t="s">
        <v>307</v>
      </c>
    </row>
    <row r="50" spans="1:11" ht="19.5">
      <c r="A50" s="88" t="s">
        <v>308</v>
      </c>
      <c r="B50" s="12">
        <v>38</v>
      </c>
      <c r="C50" s="18" t="s">
        <v>34</v>
      </c>
      <c r="D50" s="80" t="s">
        <v>309</v>
      </c>
      <c r="E50" s="13"/>
      <c r="F50" s="81">
        <v>0.08050925925925927</v>
      </c>
      <c r="G50" s="82">
        <f t="shared" si="0"/>
        <v>0.0038160568436667506</v>
      </c>
      <c r="H50" s="83"/>
      <c r="I50" s="84">
        <f t="shared" si="1"/>
        <v>10.91877515813686</v>
      </c>
      <c r="J50" s="90"/>
      <c r="K50" t="s">
        <v>298</v>
      </c>
    </row>
    <row r="51" spans="1:11" ht="19.5">
      <c r="A51" s="101" t="s">
        <v>310</v>
      </c>
      <c r="B51" s="12">
        <v>39</v>
      </c>
      <c r="C51" s="18" t="s">
        <v>74</v>
      </c>
      <c r="D51" s="80" t="s">
        <v>162</v>
      </c>
      <c r="E51" s="13"/>
      <c r="F51" s="81">
        <v>0.08311342592592592</v>
      </c>
      <c r="G51" s="82">
        <f t="shared" si="0"/>
        <v>0.003939491689817558</v>
      </c>
      <c r="H51" s="83"/>
      <c r="I51" s="84">
        <f t="shared" si="1"/>
        <v>10.576660632223925</v>
      </c>
      <c r="J51" s="90"/>
      <c r="K51" t="s">
        <v>298</v>
      </c>
    </row>
    <row r="52" spans="1:11" ht="19.5">
      <c r="A52" s="88" t="s">
        <v>311</v>
      </c>
      <c r="B52" s="12">
        <v>40</v>
      </c>
      <c r="C52" s="18" t="s">
        <v>32</v>
      </c>
      <c r="D52" s="80" t="s">
        <v>210</v>
      </c>
      <c r="E52" s="13"/>
      <c r="F52" s="81">
        <v>0.08334490740740741</v>
      </c>
      <c r="G52" s="82">
        <f t="shared" si="0"/>
        <v>0.003950463676142074</v>
      </c>
      <c r="H52" s="83"/>
      <c r="I52" s="84">
        <f t="shared" si="1"/>
        <v>10.547285099291765</v>
      </c>
      <c r="J52" s="90"/>
      <c r="K52" t="s">
        <v>266</v>
      </c>
    </row>
    <row r="53" spans="1:11" ht="19.5">
      <c r="A53" s="101" t="s">
        <v>312</v>
      </c>
      <c r="B53" s="12">
        <v>41</v>
      </c>
      <c r="C53" s="18" t="s">
        <v>215</v>
      </c>
      <c r="D53" s="80" t="s">
        <v>313</v>
      </c>
      <c r="E53" s="13"/>
      <c r="F53" s="81">
        <v>0.08501157407407407</v>
      </c>
      <c r="G53" s="82">
        <f t="shared" si="0"/>
        <v>0.004029461977678591</v>
      </c>
      <c r="H53" s="83"/>
      <c r="I53" s="84">
        <f t="shared" si="1"/>
        <v>10.340503744043568</v>
      </c>
      <c r="J53" s="90"/>
      <c r="K53" t="s">
        <v>298</v>
      </c>
    </row>
    <row r="54" spans="1:11" ht="19.5">
      <c r="A54" s="88" t="s">
        <v>314</v>
      </c>
      <c r="B54" s="12">
        <v>42</v>
      </c>
      <c r="C54" s="18" t="s">
        <v>315</v>
      </c>
      <c r="D54" s="80" t="s">
        <v>183</v>
      </c>
      <c r="E54" s="13"/>
      <c r="F54" s="81">
        <v>0.08646990740740741</v>
      </c>
      <c r="G54" s="82">
        <f t="shared" si="0"/>
        <v>0.004098585491523044</v>
      </c>
      <c r="H54" s="83"/>
      <c r="I54" s="84">
        <f t="shared" si="1"/>
        <v>10.166108954624548</v>
      </c>
      <c r="J54" s="90"/>
      <c r="K54" t="s">
        <v>262</v>
      </c>
    </row>
    <row r="55" spans="1:11" ht="19.5">
      <c r="A55" s="101" t="s">
        <v>316</v>
      </c>
      <c r="B55" s="12">
        <v>43</v>
      </c>
      <c r="C55" s="18" t="s">
        <v>317</v>
      </c>
      <c r="D55" s="80" t="s">
        <v>318</v>
      </c>
      <c r="E55" s="13"/>
      <c r="F55" s="81">
        <v>0.08646990740740741</v>
      </c>
      <c r="G55" s="82">
        <f t="shared" si="0"/>
        <v>0.004098585491523044</v>
      </c>
      <c r="H55" s="83"/>
      <c r="I55" s="84">
        <f t="shared" si="1"/>
        <v>10.166108954624548</v>
      </c>
      <c r="J55" s="90"/>
      <c r="K55" t="s">
        <v>298</v>
      </c>
    </row>
    <row r="56" spans="1:11" ht="19.5">
      <c r="A56" s="101" t="s">
        <v>319</v>
      </c>
      <c r="B56" s="12">
        <v>44</v>
      </c>
      <c r="C56" s="18" t="s">
        <v>68</v>
      </c>
      <c r="D56" s="80" t="s">
        <v>320</v>
      </c>
      <c r="E56" s="13"/>
      <c r="F56" s="81">
        <v>0.09042824074074074</v>
      </c>
      <c r="G56" s="82">
        <f t="shared" si="0"/>
        <v>0.0042862064576722715</v>
      </c>
      <c r="H56" s="83"/>
      <c r="I56" s="84">
        <f t="shared" si="1"/>
        <v>9.72110584922565</v>
      </c>
      <c r="J56" s="90"/>
      <c r="K56" t="s">
        <v>256</v>
      </c>
    </row>
    <row r="57" spans="1:11" ht="19.5">
      <c r="A57" s="101" t="s">
        <v>321</v>
      </c>
      <c r="B57" s="12">
        <v>45</v>
      </c>
      <c r="C57" s="18" t="s">
        <v>218</v>
      </c>
      <c r="D57" s="80" t="s">
        <v>219</v>
      </c>
      <c r="E57" s="13"/>
      <c r="F57" s="81">
        <v>0.09601851851851852</v>
      </c>
      <c r="G57" s="82">
        <f t="shared" si="0"/>
        <v>0.004551179927409338</v>
      </c>
      <c r="H57" s="83"/>
      <c r="I57" s="84">
        <f t="shared" si="1"/>
        <v>9.1551350048216</v>
      </c>
      <c r="J57" s="90"/>
      <c r="K57" t="s">
        <v>298</v>
      </c>
    </row>
    <row r="58" spans="1:11" ht="19.5">
      <c r="A58" s="88" t="s">
        <v>322</v>
      </c>
      <c r="B58" s="12">
        <v>46</v>
      </c>
      <c r="C58" s="18" t="s">
        <v>323</v>
      </c>
      <c r="D58" s="80" t="s">
        <v>324</v>
      </c>
      <c r="E58" s="13"/>
      <c r="F58" s="81">
        <v>0.10113425925925927</v>
      </c>
      <c r="G58" s="82">
        <f t="shared" si="0"/>
        <v>0.004793660825181148</v>
      </c>
      <c r="H58" s="83"/>
      <c r="I58" s="84">
        <f t="shared" si="1"/>
        <v>8.692034790569924</v>
      </c>
      <c r="J58" s="90"/>
      <c r="K58" t="s">
        <v>325</v>
      </c>
    </row>
    <row r="59" spans="1:11" ht="19.5">
      <c r="A59" s="88" t="s">
        <v>326</v>
      </c>
      <c r="B59" s="12">
        <v>47</v>
      </c>
      <c r="C59" s="18" t="s">
        <v>182</v>
      </c>
      <c r="D59" s="80" t="s">
        <v>183</v>
      </c>
      <c r="E59" s="13"/>
      <c r="F59" s="81">
        <v>0.10113425925925927</v>
      </c>
      <c r="G59" s="82">
        <f t="shared" si="0"/>
        <v>0.004793660825181148</v>
      </c>
      <c r="H59" s="83"/>
      <c r="I59" s="84">
        <f t="shared" si="1"/>
        <v>8.692034790569924</v>
      </c>
      <c r="J59" s="90"/>
      <c r="K59" t="s">
        <v>327</v>
      </c>
    </row>
    <row r="60" spans="1:10" ht="9" customHeight="1">
      <c r="A60" s="88"/>
      <c r="B60" s="12"/>
      <c r="C60" s="18"/>
      <c r="D60" s="50"/>
      <c r="E60" s="13"/>
      <c r="F60" s="81"/>
      <c r="G60" s="87"/>
      <c r="H60" s="83"/>
      <c r="I60" s="84"/>
      <c r="J60" s="90"/>
    </row>
    <row r="61" spans="1:3" ht="12.75">
      <c r="A61" s="286" t="s">
        <v>328</v>
      </c>
      <c r="B61" s="286"/>
      <c r="C61" s="286"/>
    </row>
    <row r="62" spans="1:12" ht="34.5" customHeight="1">
      <c r="A62" s="283" t="s">
        <v>329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16"/>
    </row>
    <row r="66" spans="1:10" ht="19.5">
      <c r="A66" s="86"/>
      <c r="B66" s="86"/>
      <c r="C66" s="86"/>
      <c r="D66" s="80"/>
      <c r="E66" s="13"/>
      <c r="F66" s="81"/>
      <c r="G66" s="87"/>
      <c r="H66" s="83"/>
      <c r="I66" s="84"/>
      <c r="J66" s="98"/>
    </row>
    <row r="73" spans="1:10" ht="19.5">
      <c r="A73" s="91"/>
      <c r="B73" s="102"/>
      <c r="C73" s="102"/>
      <c r="D73" s="92"/>
      <c r="E73" s="93"/>
      <c r="F73" s="94"/>
      <c r="G73" s="103"/>
      <c r="H73" s="104"/>
      <c r="I73" s="104"/>
      <c r="J73" s="93"/>
    </row>
    <row r="75" ht="32.25" customHeight="1"/>
  </sheetData>
  <mergeCells count="8">
    <mergeCell ref="A2:K2"/>
    <mergeCell ref="H4:I4"/>
    <mergeCell ref="A6:C6"/>
    <mergeCell ref="H8:I8"/>
    <mergeCell ref="A13:C13"/>
    <mergeCell ref="H15:I15"/>
    <mergeCell ref="A61:C61"/>
    <mergeCell ref="A62:K62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75" zoomScaleNormal="75" workbookViewId="0" topLeftCell="A37">
      <selection activeCell="D56" sqref="D56"/>
    </sheetView>
  </sheetViews>
  <sheetFormatPr defaultColWidth="9.140625" defaultRowHeight="12.75"/>
  <cols>
    <col min="1" max="1" width="7.421875" style="0" bestFit="1" customWidth="1"/>
    <col min="2" max="2" width="3.421875" style="0" bestFit="1" customWidth="1"/>
    <col min="3" max="3" width="15.57421875" style="0" customWidth="1"/>
    <col min="4" max="4" width="34.57421875" style="0" bestFit="1" customWidth="1"/>
    <col min="5" max="5" width="2.7109375" style="0" customWidth="1"/>
    <col min="6" max="6" width="18.8515625" style="0" bestFit="1" customWidth="1"/>
    <col min="7" max="7" width="13.57421875" style="0" bestFit="1" customWidth="1"/>
    <col min="8" max="8" width="2.7109375" style="0" customWidth="1"/>
    <col min="9" max="9" width="12.28125" style="0" bestFit="1" customWidth="1"/>
    <col min="10" max="10" width="20.7109375" style="0" customWidth="1"/>
  </cols>
  <sheetData>
    <row r="1" spans="1:9" ht="27">
      <c r="A1" s="284" t="s">
        <v>174</v>
      </c>
      <c r="B1" s="284"/>
      <c r="C1" s="284"/>
      <c r="D1" s="284"/>
      <c r="E1" s="284"/>
      <c r="F1" s="284"/>
      <c r="G1" s="284"/>
      <c r="H1" s="284"/>
      <c r="I1" s="284"/>
    </row>
    <row r="2" spans="1:9" ht="27">
      <c r="A2" s="315">
        <v>40601</v>
      </c>
      <c r="B2" s="315"/>
      <c r="C2" s="315"/>
      <c r="D2" s="315"/>
      <c r="E2" s="315"/>
      <c r="F2" s="315"/>
      <c r="G2" s="315"/>
      <c r="H2" s="315"/>
      <c r="I2" s="315"/>
    </row>
    <row r="3" spans="1:9" ht="14.2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17" t="s">
        <v>7</v>
      </c>
      <c r="H3" s="10"/>
      <c r="I3" s="9" t="s">
        <v>8</v>
      </c>
    </row>
    <row r="4" spans="1:9" ht="14.25">
      <c r="A4" s="3"/>
      <c r="B4" s="4"/>
      <c r="C4" s="5"/>
      <c r="D4" s="6"/>
      <c r="E4" s="7"/>
      <c r="F4" s="8"/>
      <c r="G4" s="17"/>
      <c r="H4" s="10"/>
      <c r="I4" s="9"/>
    </row>
    <row r="5" spans="1:9" ht="19.5">
      <c r="A5" s="51"/>
      <c r="B5" s="14"/>
      <c r="C5" s="14"/>
      <c r="D5" s="15"/>
      <c r="F5" s="52" t="s">
        <v>0</v>
      </c>
      <c r="G5" s="53">
        <v>5</v>
      </c>
      <c r="H5" s="309" t="s">
        <v>1</v>
      </c>
      <c r="I5" s="309"/>
    </row>
    <row r="7" spans="1:10" ht="19.5">
      <c r="A7" s="23">
        <v>1</v>
      </c>
      <c r="B7" s="12">
        <v>1</v>
      </c>
      <c r="C7" s="18" t="s">
        <v>27</v>
      </c>
      <c r="D7" s="54" t="s">
        <v>126</v>
      </c>
      <c r="E7" s="13"/>
      <c r="F7" s="19">
        <v>0.011400462962962965</v>
      </c>
      <c r="G7" s="20">
        <f aca="true" t="shared" si="0" ref="G7:G17">($G$5/F7)/24</f>
        <v>18.2741116751269</v>
      </c>
      <c r="H7" s="22"/>
      <c r="I7" s="21">
        <f aca="true" t="shared" si="1" ref="I7:I17">F7/$G$5</f>
        <v>0.002280092592592593</v>
      </c>
      <c r="J7" s="55" t="s">
        <v>175</v>
      </c>
    </row>
    <row r="8" spans="1:9" ht="19.5">
      <c r="A8" s="23">
        <v>35</v>
      </c>
      <c r="B8" s="12">
        <v>2</v>
      </c>
      <c r="C8" s="18" t="s">
        <v>9</v>
      </c>
      <c r="D8" s="54" t="s">
        <v>176</v>
      </c>
      <c r="E8" s="13"/>
      <c r="F8" s="19">
        <v>0.016574074074074074</v>
      </c>
      <c r="G8" s="20">
        <f t="shared" si="0"/>
        <v>12.569832402234637</v>
      </c>
      <c r="H8" s="22"/>
      <c r="I8" s="21">
        <f t="shared" si="1"/>
        <v>0.0033148148148148147</v>
      </c>
    </row>
    <row r="9" spans="1:9" ht="19.5">
      <c r="A9" s="23">
        <v>39</v>
      </c>
      <c r="B9" s="12">
        <v>3</v>
      </c>
      <c r="C9" s="18" t="s">
        <v>177</v>
      </c>
      <c r="D9" s="54" t="s">
        <v>129</v>
      </c>
      <c r="E9" s="13"/>
      <c r="F9" s="19">
        <v>0.01678240740740741</v>
      </c>
      <c r="G9" s="20">
        <f t="shared" si="0"/>
        <v>12.413793103448276</v>
      </c>
      <c r="H9" s="22"/>
      <c r="I9" s="21">
        <f t="shared" si="1"/>
        <v>0.003356481481481482</v>
      </c>
    </row>
    <row r="10" spans="1:9" ht="19.5">
      <c r="A10" s="23">
        <v>42</v>
      </c>
      <c r="B10" s="12">
        <v>4</v>
      </c>
      <c r="C10" s="18" t="s">
        <v>23</v>
      </c>
      <c r="D10" s="54" t="s">
        <v>178</v>
      </c>
      <c r="E10" s="13"/>
      <c r="F10" s="19">
        <v>0.01744212962962963</v>
      </c>
      <c r="G10" s="20">
        <f t="shared" si="0"/>
        <v>11.944260119442601</v>
      </c>
      <c r="H10" s="22"/>
      <c r="I10" s="21">
        <f t="shared" si="1"/>
        <v>0.003488425925925926</v>
      </c>
    </row>
    <row r="11" spans="1:9" ht="19.5">
      <c r="A11" s="23">
        <v>6</v>
      </c>
      <c r="B11" s="12">
        <v>5</v>
      </c>
      <c r="C11" s="18" t="s">
        <v>73</v>
      </c>
      <c r="D11" s="54" t="s">
        <v>161</v>
      </c>
      <c r="E11" s="13"/>
      <c r="F11" s="19">
        <v>0.01744212962962963</v>
      </c>
      <c r="G11" s="20">
        <f t="shared" si="0"/>
        <v>11.944260119442601</v>
      </c>
      <c r="H11" s="22"/>
      <c r="I11" s="21">
        <f t="shared" si="1"/>
        <v>0.003488425925925926</v>
      </c>
    </row>
    <row r="12" spans="1:9" ht="19.5">
      <c r="A12" s="23">
        <v>17</v>
      </c>
      <c r="B12" s="12">
        <v>6</v>
      </c>
      <c r="C12" s="18" t="s">
        <v>179</v>
      </c>
      <c r="D12" s="54" t="s">
        <v>180</v>
      </c>
      <c r="E12" s="13"/>
      <c r="F12" s="19">
        <v>0.01960648148148148</v>
      </c>
      <c r="G12" s="20">
        <f t="shared" si="0"/>
        <v>10.625737898465172</v>
      </c>
      <c r="H12" s="22"/>
      <c r="I12" s="21">
        <f t="shared" si="1"/>
        <v>0.003921296296296296</v>
      </c>
    </row>
    <row r="13" spans="1:9" ht="19.5">
      <c r="A13" s="23">
        <v>18</v>
      </c>
      <c r="B13" s="12">
        <v>7</v>
      </c>
      <c r="C13" s="18" t="s">
        <v>37</v>
      </c>
      <c r="D13" s="54" t="s">
        <v>164</v>
      </c>
      <c r="E13" s="13"/>
      <c r="F13" s="19">
        <v>0.019675925925925927</v>
      </c>
      <c r="G13" s="20">
        <f t="shared" si="0"/>
        <v>10.588235294117647</v>
      </c>
      <c r="H13" s="22"/>
      <c r="I13" s="21">
        <f t="shared" si="1"/>
        <v>0.003935185185185186</v>
      </c>
    </row>
    <row r="14" spans="1:9" ht="19.5">
      <c r="A14" s="23">
        <v>27</v>
      </c>
      <c r="B14" s="12">
        <v>8</v>
      </c>
      <c r="C14" s="18" t="s">
        <v>73</v>
      </c>
      <c r="D14" s="54" t="s">
        <v>181</v>
      </c>
      <c r="E14" s="13"/>
      <c r="F14" s="19">
        <v>0.021145833333333332</v>
      </c>
      <c r="G14" s="20">
        <f t="shared" si="0"/>
        <v>9.852216748768473</v>
      </c>
      <c r="H14" s="22"/>
      <c r="I14" s="21">
        <f t="shared" si="1"/>
        <v>0.004229166666666667</v>
      </c>
    </row>
    <row r="15" spans="1:9" ht="19.5">
      <c r="A15" s="23">
        <v>66</v>
      </c>
      <c r="B15" s="12">
        <v>9</v>
      </c>
      <c r="C15" s="18" t="s">
        <v>182</v>
      </c>
      <c r="D15" s="54" t="s">
        <v>183</v>
      </c>
      <c r="E15" s="13"/>
      <c r="F15" s="19">
        <v>0.021157407407407406</v>
      </c>
      <c r="G15" s="20">
        <f t="shared" si="0"/>
        <v>9.846827133479213</v>
      </c>
      <c r="H15" s="22"/>
      <c r="I15" s="21">
        <f t="shared" si="1"/>
        <v>0.004231481481481481</v>
      </c>
    </row>
    <row r="16" spans="1:9" ht="19.5">
      <c r="A16" s="23">
        <v>42</v>
      </c>
      <c r="B16" s="12">
        <v>10</v>
      </c>
      <c r="C16" s="18" t="s">
        <v>60</v>
      </c>
      <c r="D16" s="54" t="s">
        <v>184</v>
      </c>
      <c r="E16" s="13"/>
      <c r="F16" s="19">
        <v>0.023634259259259258</v>
      </c>
      <c r="G16" s="20">
        <f t="shared" si="0"/>
        <v>8.81488736532811</v>
      </c>
      <c r="H16" s="22"/>
      <c r="I16" s="21">
        <f t="shared" si="1"/>
        <v>0.004726851851851852</v>
      </c>
    </row>
    <row r="17" spans="1:9" ht="19.5">
      <c r="A17" s="23">
        <v>45</v>
      </c>
      <c r="B17" s="12">
        <v>11</v>
      </c>
      <c r="C17" s="18" t="s">
        <v>185</v>
      </c>
      <c r="D17" s="54" t="s">
        <v>170</v>
      </c>
      <c r="E17" s="13"/>
      <c r="F17" s="19">
        <v>0.02442129629629629</v>
      </c>
      <c r="G17" s="20">
        <f t="shared" si="0"/>
        <v>8.530805687203793</v>
      </c>
      <c r="H17" s="22"/>
      <c r="I17" s="21">
        <f t="shared" si="1"/>
        <v>0.004884259259259258</v>
      </c>
    </row>
    <row r="18" spans="1:9" ht="19.5" customHeight="1" thickBot="1">
      <c r="A18" s="62" t="s">
        <v>186</v>
      </c>
      <c r="B18" s="62"/>
      <c r="C18" s="62"/>
      <c r="D18" s="62"/>
      <c r="E18" s="62"/>
      <c r="F18" s="19"/>
      <c r="G18" s="20"/>
      <c r="H18" s="22"/>
      <c r="I18" s="21"/>
    </row>
    <row r="19" spans="1:9" ht="33.75" thickBot="1">
      <c r="A19" s="272" t="s">
        <v>236</v>
      </c>
      <c r="B19" s="273"/>
      <c r="C19" s="273"/>
      <c r="D19" s="273"/>
      <c r="E19" s="273"/>
      <c r="F19" s="273"/>
      <c r="G19" s="273"/>
      <c r="H19" s="273"/>
      <c r="I19" s="314"/>
    </row>
    <row r="20" spans="1:9" ht="19.5">
      <c r="A20" s="56"/>
      <c r="B20" s="57"/>
      <c r="C20" s="18"/>
      <c r="D20" s="58"/>
      <c r="E20" s="13"/>
      <c r="F20" s="31" t="s">
        <v>0</v>
      </c>
      <c r="G20" s="32">
        <v>10</v>
      </c>
      <c r="H20" s="287" t="s">
        <v>1</v>
      </c>
      <c r="I20" s="287"/>
    </row>
    <row r="21" spans="1:9" ht="18">
      <c r="A21" s="3" t="s">
        <v>2</v>
      </c>
      <c r="B21" s="4" t="s">
        <v>3</v>
      </c>
      <c r="C21" s="5" t="s">
        <v>4</v>
      </c>
      <c r="D21" s="6" t="s">
        <v>5</v>
      </c>
      <c r="E21" s="58"/>
      <c r="F21" s="8" t="s">
        <v>6</v>
      </c>
      <c r="G21" s="17" t="s">
        <v>7</v>
      </c>
      <c r="H21" s="10"/>
      <c r="I21" s="9" t="s">
        <v>8</v>
      </c>
    </row>
    <row r="22" spans="1:9" ht="19.5">
      <c r="A22" s="23">
        <v>10</v>
      </c>
      <c r="B22" s="12">
        <v>12</v>
      </c>
      <c r="C22" s="18" t="s">
        <v>39</v>
      </c>
      <c r="D22" s="54" t="s">
        <v>127</v>
      </c>
      <c r="E22" s="13"/>
      <c r="F22" s="19">
        <v>0.02476851851851852</v>
      </c>
      <c r="G22" s="59">
        <f aca="true" t="shared" si="2" ref="G22:G70">($G$20/F22)/24</f>
        <v>16.822429906542055</v>
      </c>
      <c r="H22" s="25"/>
      <c r="I22" s="60">
        <f aca="true" t="shared" si="3" ref="I22:I70">F22/$G$20</f>
        <v>0.002476851851851852</v>
      </c>
    </row>
    <row r="23" spans="1:9" ht="19.5">
      <c r="A23" s="23">
        <v>18</v>
      </c>
      <c r="B23" s="12">
        <v>13</v>
      </c>
      <c r="C23" s="18" t="s">
        <v>30</v>
      </c>
      <c r="D23" s="54" t="s">
        <v>128</v>
      </c>
      <c r="E23" s="13"/>
      <c r="F23" s="19">
        <v>0.02532407407407408</v>
      </c>
      <c r="G23" s="59">
        <f t="shared" si="2"/>
        <v>16.45338208409506</v>
      </c>
      <c r="H23" s="25"/>
      <c r="I23" s="60">
        <f t="shared" si="3"/>
        <v>0.0025324074074074077</v>
      </c>
    </row>
    <row r="24" spans="1:9" ht="19.5">
      <c r="A24" s="23">
        <v>21</v>
      </c>
      <c r="B24" s="12">
        <v>14</v>
      </c>
      <c r="C24" s="18" t="s">
        <v>21</v>
      </c>
      <c r="D24" s="54" t="s">
        <v>129</v>
      </c>
      <c r="E24" s="13"/>
      <c r="F24" s="19">
        <v>0.025451388888888888</v>
      </c>
      <c r="G24" s="59">
        <f t="shared" si="2"/>
        <v>16.371077762619375</v>
      </c>
      <c r="H24" s="25"/>
      <c r="I24" s="60">
        <f t="shared" si="3"/>
        <v>0.002545138888888889</v>
      </c>
    </row>
    <row r="25" spans="1:9" ht="19.5">
      <c r="A25" s="23">
        <v>28</v>
      </c>
      <c r="B25" s="12">
        <v>15</v>
      </c>
      <c r="C25" s="18" t="s">
        <v>24</v>
      </c>
      <c r="D25" s="54" t="s">
        <v>130</v>
      </c>
      <c r="E25" s="13"/>
      <c r="F25" s="19">
        <v>0.025833333333333333</v>
      </c>
      <c r="G25" s="59">
        <f t="shared" si="2"/>
        <v>16.129032258064516</v>
      </c>
      <c r="H25" s="61"/>
      <c r="I25" s="60">
        <f t="shared" si="3"/>
        <v>0.0025833333333333333</v>
      </c>
    </row>
    <row r="26" spans="1:9" ht="19.5">
      <c r="A26" s="23">
        <v>35</v>
      </c>
      <c r="B26" s="12">
        <v>16</v>
      </c>
      <c r="C26" s="18" t="s">
        <v>18</v>
      </c>
      <c r="D26" s="54" t="s">
        <v>187</v>
      </c>
      <c r="E26" s="13"/>
      <c r="F26" s="19">
        <v>0.026400462962962962</v>
      </c>
      <c r="G26" s="59">
        <f t="shared" si="2"/>
        <v>15.782551512494521</v>
      </c>
      <c r="H26" s="25"/>
      <c r="I26" s="60">
        <f t="shared" si="3"/>
        <v>0.002640046296296296</v>
      </c>
    </row>
    <row r="27" spans="1:9" ht="19.5">
      <c r="A27" s="23">
        <v>37</v>
      </c>
      <c r="B27" s="12">
        <v>17</v>
      </c>
      <c r="C27" s="18" t="s">
        <v>25</v>
      </c>
      <c r="D27" s="54" t="s">
        <v>188</v>
      </c>
      <c r="E27" s="13"/>
      <c r="F27" s="19">
        <v>0.026608796296296297</v>
      </c>
      <c r="G27" s="59">
        <f t="shared" si="2"/>
        <v>15.658982166159198</v>
      </c>
      <c r="H27" s="25"/>
      <c r="I27" s="60">
        <f t="shared" si="3"/>
        <v>0.00266087962962963</v>
      </c>
    </row>
    <row r="28" spans="1:9" ht="19.5">
      <c r="A28" s="23">
        <v>41</v>
      </c>
      <c r="B28" s="12">
        <v>18</v>
      </c>
      <c r="C28" s="18" t="s">
        <v>18</v>
      </c>
      <c r="D28" s="54" t="s">
        <v>189</v>
      </c>
      <c r="E28" s="13"/>
      <c r="F28" s="19">
        <v>0.027141203703703706</v>
      </c>
      <c r="G28" s="59">
        <f t="shared" si="2"/>
        <v>15.35181236673774</v>
      </c>
      <c r="H28" s="25"/>
      <c r="I28" s="60">
        <f t="shared" si="3"/>
        <v>0.0027141203703703706</v>
      </c>
    </row>
    <row r="29" spans="1:9" ht="19.5">
      <c r="A29" s="23">
        <v>52</v>
      </c>
      <c r="B29" s="12">
        <v>19</v>
      </c>
      <c r="C29" s="18" t="s">
        <v>14</v>
      </c>
      <c r="D29" s="54" t="s">
        <v>190</v>
      </c>
      <c r="E29" s="13"/>
      <c r="F29" s="19">
        <v>0.027685185185185188</v>
      </c>
      <c r="G29" s="59">
        <f t="shared" si="2"/>
        <v>15.050167224080267</v>
      </c>
      <c r="H29" s="25"/>
      <c r="I29" s="60">
        <f t="shared" si="3"/>
        <v>0.0027685185185185187</v>
      </c>
    </row>
    <row r="30" spans="1:9" ht="19.5">
      <c r="A30" s="23">
        <v>54</v>
      </c>
      <c r="B30" s="12">
        <v>20</v>
      </c>
      <c r="C30" s="18" t="s">
        <v>14</v>
      </c>
      <c r="D30" s="54" t="s">
        <v>191</v>
      </c>
      <c r="E30" s="13"/>
      <c r="F30" s="19">
        <v>0.027893518518518515</v>
      </c>
      <c r="G30" s="59">
        <f t="shared" si="2"/>
        <v>14.937759336099587</v>
      </c>
      <c r="H30" s="25"/>
      <c r="I30" s="60">
        <f t="shared" si="3"/>
        <v>0.0027893518518518515</v>
      </c>
    </row>
    <row r="31" spans="1:9" ht="19.5">
      <c r="A31" s="23">
        <v>65</v>
      </c>
      <c r="B31" s="12">
        <v>21</v>
      </c>
      <c r="C31" s="18" t="s">
        <v>66</v>
      </c>
      <c r="D31" s="54" t="s">
        <v>132</v>
      </c>
      <c r="E31" s="13"/>
      <c r="F31" s="19">
        <v>0.02821759259259259</v>
      </c>
      <c r="G31" s="59">
        <f t="shared" si="2"/>
        <v>14.766201804758</v>
      </c>
      <c r="H31" s="25"/>
      <c r="I31" s="60">
        <f t="shared" si="3"/>
        <v>0.002821759259259259</v>
      </c>
    </row>
    <row r="32" spans="1:9" ht="19.5">
      <c r="A32" s="23">
        <v>68</v>
      </c>
      <c r="B32" s="12">
        <v>22</v>
      </c>
      <c r="C32" s="18" t="s">
        <v>10</v>
      </c>
      <c r="D32" s="54" t="s">
        <v>133</v>
      </c>
      <c r="E32" s="13"/>
      <c r="F32" s="19">
        <v>0.02836805555555556</v>
      </c>
      <c r="G32" s="59">
        <f t="shared" si="2"/>
        <v>14.687882496940022</v>
      </c>
      <c r="H32" s="25"/>
      <c r="I32" s="60">
        <f t="shared" si="3"/>
        <v>0.002836805555555556</v>
      </c>
    </row>
    <row r="33" spans="1:14" ht="19.5">
      <c r="A33" s="23">
        <v>2</v>
      </c>
      <c r="B33" s="12">
        <v>23</v>
      </c>
      <c r="C33" s="18" t="s">
        <v>17</v>
      </c>
      <c r="D33" s="54" t="s">
        <v>141</v>
      </c>
      <c r="E33" s="13"/>
      <c r="F33" s="19">
        <v>0.028587962962962964</v>
      </c>
      <c r="G33" s="59">
        <f t="shared" si="2"/>
        <v>14.5748987854251</v>
      </c>
      <c r="H33" s="25"/>
      <c r="I33" s="60">
        <f t="shared" si="3"/>
        <v>0.0028587962962962963</v>
      </c>
      <c r="J33" s="55" t="s">
        <v>192</v>
      </c>
      <c r="K33" s="55"/>
      <c r="L33" s="55"/>
      <c r="M33" s="55"/>
      <c r="N33" s="55"/>
    </row>
    <row r="34" spans="1:9" ht="19.5">
      <c r="A34" s="23">
        <v>95</v>
      </c>
      <c r="B34" s="12">
        <v>24</v>
      </c>
      <c r="C34" s="18" t="s">
        <v>10</v>
      </c>
      <c r="D34" s="54" t="s">
        <v>136</v>
      </c>
      <c r="E34" s="13"/>
      <c r="F34" s="19">
        <v>0.029143518518518517</v>
      </c>
      <c r="G34" s="59">
        <f t="shared" si="2"/>
        <v>14.297061159650518</v>
      </c>
      <c r="H34" s="25"/>
      <c r="I34" s="60">
        <f t="shared" si="3"/>
        <v>0.0029143518518518516</v>
      </c>
    </row>
    <row r="35" spans="1:9" ht="19.5">
      <c r="A35" s="23">
        <v>103</v>
      </c>
      <c r="B35" s="12">
        <v>25</v>
      </c>
      <c r="C35" s="18" t="s">
        <v>10</v>
      </c>
      <c r="D35" s="54" t="s">
        <v>165</v>
      </c>
      <c r="E35" s="13"/>
      <c r="F35" s="19">
        <v>0.029421296296296296</v>
      </c>
      <c r="G35" s="59">
        <f t="shared" si="2"/>
        <v>14.162077104642014</v>
      </c>
      <c r="H35" s="25"/>
      <c r="I35" s="60">
        <f t="shared" si="3"/>
        <v>0.0029421296296296296</v>
      </c>
    </row>
    <row r="36" spans="1:9" ht="19.5">
      <c r="A36" s="23">
        <v>105</v>
      </c>
      <c r="B36" s="12">
        <v>26</v>
      </c>
      <c r="C36" s="18" t="s">
        <v>22</v>
      </c>
      <c r="D36" s="54" t="s">
        <v>137</v>
      </c>
      <c r="E36" s="13"/>
      <c r="F36" s="19">
        <v>0.029479166666666667</v>
      </c>
      <c r="G36" s="59">
        <f t="shared" si="2"/>
        <v>14.134275618374557</v>
      </c>
      <c r="H36" s="25"/>
      <c r="I36" s="60">
        <f t="shared" si="3"/>
        <v>0.002947916666666667</v>
      </c>
    </row>
    <row r="37" spans="1:14" ht="19.5">
      <c r="A37" s="23">
        <v>4</v>
      </c>
      <c r="B37" s="12">
        <v>27</v>
      </c>
      <c r="C37" s="18" t="s">
        <v>15</v>
      </c>
      <c r="D37" s="54" t="s">
        <v>140</v>
      </c>
      <c r="E37" s="13"/>
      <c r="F37" s="19">
        <v>0.029780092592592594</v>
      </c>
      <c r="G37" s="59">
        <f t="shared" si="2"/>
        <v>13.991449669646327</v>
      </c>
      <c r="H37" s="25"/>
      <c r="I37" s="60">
        <f t="shared" si="3"/>
        <v>0.0029780092592592592</v>
      </c>
      <c r="J37" s="55" t="s">
        <v>193</v>
      </c>
      <c r="K37" s="55"/>
      <c r="L37" s="55"/>
      <c r="M37" s="55"/>
      <c r="N37" s="55"/>
    </row>
    <row r="38" spans="1:9" ht="19.5">
      <c r="A38" s="23">
        <v>125</v>
      </c>
      <c r="B38" s="12">
        <v>28</v>
      </c>
      <c r="C38" s="18" t="s">
        <v>31</v>
      </c>
      <c r="D38" s="54" t="s">
        <v>144</v>
      </c>
      <c r="E38" s="13"/>
      <c r="F38" s="19">
        <v>0.03</v>
      </c>
      <c r="G38" s="59">
        <f t="shared" si="2"/>
        <v>13.888888888888891</v>
      </c>
      <c r="H38" s="25"/>
      <c r="I38" s="60">
        <f t="shared" si="3"/>
        <v>0.003</v>
      </c>
    </row>
    <row r="39" spans="1:9" ht="19.5">
      <c r="A39" s="23">
        <v>130</v>
      </c>
      <c r="B39" s="12">
        <v>29</v>
      </c>
      <c r="C39" s="18" t="s">
        <v>13</v>
      </c>
      <c r="D39" s="54" t="s">
        <v>143</v>
      </c>
      <c r="E39" s="13"/>
      <c r="F39" s="19">
        <v>0.03019675925925926</v>
      </c>
      <c r="G39" s="59">
        <f t="shared" si="2"/>
        <v>13.798390187811421</v>
      </c>
      <c r="H39" s="25"/>
      <c r="I39" s="60">
        <f t="shared" si="3"/>
        <v>0.003019675925925926</v>
      </c>
    </row>
    <row r="40" spans="1:9" ht="19.5">
      <c r="A40" s="23">
        <v>165</v>
      </c>
      <c r="B40" s="12">
        <v>30</v>
      </c>
      <c r="C40" s="18" t="s">
        <v>194</v>
      </c>
      <c r="D40" s="54" t="s">
        <v>195</v>
      </c>
      <c r="E40" s="13"/>
      <c r="F40" s="19">
        <v>0.031180555555555555</v>
      </c>
      <c r="G40" s="59">
        <f t="shared" si="2"/>
        <v>13.363028953229398</v>
      </c>
      <c r="H40" s="25"/>
      <c r="I40" s="60">
        <f t="shared" si="3"/>
        <v>0.0031180555555555553</v>
      </c>
    </row>
    <row r="41" spans="1:9" ht="19.5">
      <c r="A41" s="23">
        <v>188</v>
      </c>
      <c r="B41" s="12">
        <v>31</v>
      </c>
      <c r="C41" s="18" t="s">
        <v>196</v>
      </c>
      <c r="D41" s="54" t="s">
        <v>197</v>
      </c>
      <c r="E41" s="13"/>
      <c r="F41" s="19">
        <v>0.031875</v>
      </c>
      <c r="G41" s="59">
        <f t="shared" si="2"/>
        <v>13.071895424836603</v>
      </c>
      <c r="H41" s="25"/>
      <c r="I41" s="60">
        <f t="shared" si="3"/>
        <v>0.0031875000000000002</v>
      </c>
    </row>
    <row r="42" spans="1:9" ht="19.5">
      <c r="A42" s="23">
        <v>191</v>
      </c>
      <c r="B42" s="12">
        <v>32</v>
      </c>
      <c r="C42" s="18" t="s">
        <v>9</v>
      </c>
      <c r="D42" s="54" t="s">
        <v>148</v>
      </c>
      <c r="E42" s="13"/>
      <c r="F42" s="19">
        <v>0.03196759259259259</v>
      </c>
      <c r="G42" s="59">
        <f t="shared" si="2"/>
        <v>13.034033309196237</v>
      </c>
      <c r="H42" s="25"/>
      <c r="I42" s="60">
        <f t="shared" si="3"/>
        <v>0.003196759259259259</v>
      </c>
    </row>
    <row r="43" spans="1:9" ht="19.5">
      <c r="A43" s="23">
        <v>218</v>
      </c>
      <c r="B43" s="12">
        <v>33</v>
      </c>
      <c r="C43" s="18" t="s">
        <v>23</v>
      </c>
      <c r="D43" s="54" t="s">
        <v>178</v>
      </c>
      <c r="E43" s="13"/>
      <c r="F43" s="19">
        <v>0.03283564814814815</v>
      </c>
      <c r="G43" s="59">
        <f t="shared" si="2"/>
        <v>12.689460697920339</v>
      </c>
      <c r="H43" s="61"/>
      <c r="I43" s="60">
        <f t="shared" si="3"/>
        <v>0.0032835648148148147</v>
      </c>
    </row>
    <row r="44" spans="1:9" ht="19.5">
      <c r="A44" s="23">
        <v>15</v>
      </c>
      <c r="B44" s="12">
        <v>34</v>
      </c>
      <c r="C44" s="18" t="s">
        <v>149</v>
      </c>
      <c r="D44" s="54" t="s">
        <v>147</v>
      </c>
      <c r="E44" s="13"/>
      <c r="F44" s="19">
        <v>0.03295138888888889</v>
      </c>
      <c r="G44" s="59">
        <f t="shared" si="2"/>
        <v>12.644889357218124</v>
      </c>
      <c r="H44" s="61"/>
      <c r="I44" s="60">
        <f t="shared" si="3"/>
        <v>0.003295138888888889</v>
      </c>
    </row>
    <row r="45" spans="1:9" ht="19.5">
      <c r="A45" s="23">
        <v>237</v>
      </c>
      <c r="B45" s="12">
        <v>35</v>
      </c>
      <c r="C45" s="18" t="s">
        <v>28</v>
      </c>
      <c r="D45" s="54" t="s">
        <v>198</v>
      </c>
      <c r="E45" s="13"/>
      <c r="F45" s="19">
        <v>0.03344907407407407</v>
      </c>
      <c r="G45" s="59">
        <f t="shared" si="2"/>
        <v>12.456747404844293</v>
      </c>
      <c r="H45" s="61"/>
      <c r="I45" s="60">
        <f t="shared" si="3"/>
        <v>0.0033449074074074067</v>
      </c>
    </row>
    <row r="46" spans="1:9" ht="19.5">
      <c r="A46" s="23">
        <v>18</v>
      </c>
      <c r="B46" s="12">
        <v>36</v>
      </c>
      <c r="C46" s="18" t="s">
        <v>199</v>
      </c>
      <c r="D46" s="54" t="s">
        <v>200</v>
      </c>
      <c r="E46" s="13"/>
      <c r="F46" s="19">
        <v>0.03361111111111111</v>
      </c>
      <c r="G46" s="59">
        <f t="shared" si="2"/>
        <v>12.396694214876034</v>
      </c>
      <c r="H46" s="61"/>
      <c r="I46" s="60">
        <f t="shared" si="3"/>
        <v>0.003361111111111111</v>
      </c>
    </row>
    <row r="47" spans="1:9" ht="19.5">
      <c r="A47" s="23">
        <v>238</v>
      </c>
      <c r="B47" s="12">
        <v>37</v>
      </c>
      <c r="C47" s="18" t="s">
        <v>201</v>
      </c>
      <c r="D47" s="54" t="s">
        <v>202</v>
      </c>
      <c r="E47" s="13"/>
      <c r="F47" s="19">
        <v>0.03364583333333333</v>
      </c>
      <c r="G47" s="59">
        <f t="shared" si="2"/>
        <v>12.38390092879257</v>
      </c>
      <c r="H47" s="25"/>
      <c r="I47" s="60">
        <f t="shared" si="3"/>
        <v>0.003364583333333333</v>
      </c>
    </row>
    <row r="48" spans="1:9" ht="19.5">
      <c r="A48" s="23">
        <v>25</v>
      </c>
      <c r="B48" s="12">
        <v>38</v>
      </c>
      <c r="C48" s="18" t="s">
        <v>203</v>
      </c>
      <c r="D48" s="54" t="s">
        <v>204</v>
      </c>
      <c r="E48" s="13"/>
      <c r="F48" s="19">
        <v>0.034722222222222224</v>
      </c>
      <c r="G48" s="59">
        <f t="shared" si="2"/>
        <v>12</v>
      </c>
      <c r="H48" s="25"/>
      <c r="I48" s="60">
        <f t="shared" si="3"/>
        <v>0.0034722222222222225</v>
      </c>
    </row>
    <row r="49" spans="1:9" ht="19.5">
      <c r="A49" s="23">
        <v>24</v>
      </c>
      <c r="B49" s="12">
        <v>39</v>
      </c>
      <c r="C49" s="18" t="s">
        <v>205</v>
      </c>
      <c r="D49" s="54" t="s">
        <v>206</v>
      </c>
      <c r="E49" s="13"/>
      <c r="F49" s="19">
        <v>0.035115740740740746</v>
      </c>
      <c r="G49" s="59">
        <f t="shared" si="2"/>
        <v>11.86552406064601</v>
      </c>
      <c r="H49" s="25"/>
      <c r="I49" s="60">
        <f t="shared" si="3"/>
        <v>0.0035115740740740745</v>
      </c>
    </row>
    <row r="50" spans="1:9" ht="19.5">
      <c r="A50" s="23">
        <v>280</v>
      </c>
      <c r="B50" s="12">
        <v>40</v>
      </c>
      <c r="C50" s="18" t="s">
        <v>207</v>
      </c>
      <c r="D50" s="54" t="s">
        <v>208</v>
      </c>
      <c r="E50" s="13"/>
      <c r="F50" s="19">
        <v>0.03517361111111111</v>
      </c>
      <c r="G50" s="59">
        <f t="shared" si="2"/>
        <v>11.846001974333666</v>
      </c>
      <c r="H50" s="25"/>
      <c r="I50" s="60">
        <f t="shared" si="3"/>
        <v>0.003517361111111111</v>
      </c>
    </row>
    <row r="51" spans="1:9" ht="19.5">
      <c r="A51" s="23">
        <v>298</v>
      </c>
      <c r="B51" s="12">
        <v>41</v>
      </c>
      <c r="C51" s="18" t="s">
        <v>36</v>
      </c>
      <c r="D51" s="54" t="s">
        <v>147</v>
      </c>
      <c r="E51" s="13"/>
      <c r="F51" s="19">
        <v>0.03615740740740741</v>
      </c>
      <c r="G51" s="59">
        <f t="shared" si="2"/>
        <v>11.523687580025609</v>
      </c>
      <c r="H51" s="25"/>
      <c r="I51" s="60">
        <f t="shared" si="3"/>
        <v>0.003615740740740741</v>
      </c>
    </row>
    <row r="52" spans="1:9" ht="19.5">
      <c r="A52" s="23">
        <v>36</v>
      </c>
      <c r="B52" s="12">
        <v>42</v>
      </c>
      <c r="C52" s="18" t="s">
        <v>152</v>
      </c>
      <c r="D52" s="54" t="s">
        <v>143</v>
      </c>
      <c r="E52" s="13"/>
      <c r="F52" s="19">
        <v>0.0362037037037037</v>
      </c>
      <c r="G52" s="59">
        <f t="shared" si="2"/>
        <v>11.508951406649617</v>
      </c>
      <c r="H52" s="25"/>
      <c r="I52" s="60">
        <f t="shared" si="3"/>
        <v>0.00362037037037037</v>
      </c>
    </row>
    <row r="53" spans="1:9" ht="19.5">
      <c r="A53" s="23">
        <v>37</v>
      </c>
      <c r="B53" s="12">
        <v>43</v>
      </c>
      <c r="C53" s="18" t="s">
        <v>209</v>
      </c>
      <c r="D53" s="54" t="s">
        <v>146</v>
      </c>
      <c r="E53" s="13"/>
      <c r="F53" s="19">
        <v>0.0362037037037037</v>
      </c>
      <c r="G53" s="59">
        <f t="shared" si="2"/>
        <v>11.508951406649617</v>
      </c>
      <c r="H53" s="25"/>
      <c r="I53" s="60">
        <f t="shared" si="3"/>
        <v>0.00362037037037037</v>
      </c>
    </row>
    <row r="54" spans="1:9" ht="19.5">
      <c r="A54" s="23">
        <v>41</v>
      </c>
      <c r="B54" s="12">
        <v>44</v>
      </c>
      <c r="C54" s="18" t="s">
        <v>154</v>
      </c>
      <c r="D54" s="54" t="s">
        <v>155</v>
      </c>
      <c r="E54" s="13"/>
      <c r="F54" s="19">
        <v>0.036458333333333336</v>
      </c>
      <c r="G54" s="59">
        <f t="shared" si="2"/>
        <v>11.428571428571429</v>
      </c>
      <c r="H54" s="25"/>
      <c r="I54" s="60">
        <f t="shared" si="3"/>
        <v>0.0036458333333333334</v>
      </c>
    </row>
    <row r="55" spans="1:9" ht="19.5">
      <c r="A55" s="23">
        <v>322</v>
      </c>
      <c r="B55" s="12">
        <v>45</v>
      </c>
      <c r="C55" s="18" t="s">
        <v>32</v>
      </c>
      <c r="D55" s="54" t="s">
        <v>210</v>
      </c>
      <c r="E55" s="13"/>
      <c r="F55" s="19">
        <v>0.03789351851851852</v>
      </c>
      <c r="G55" s="59">
        <f t="shared" si="2"/>
        <v>10.99572388515577</v>
      </c>
      <c r="H55" s="25"/>
      <c r="I55" s="60">
        <f t="shared" si="3"/>
        <v>0.003789351851851852</v>
      </c>
    </row>
    <row r="56" spans="1:9" ht="19.5">
      <c r="A56" s="23">
        <v>53</v>
      </c>
      <c r="B56" s="12">
        <v>46</v>
      </c>
      <c r="C56" s="18" t="s">
        <v>15</v>
      </c>
      <c r="D56" s="54" t="s">
        <v>156</v>
      </c>
      <c r="E56" s="13"/>
      <c r="F56" s="19">
        <v>0.03804398148148148</v>
      </c>
      <c r="G56" s="59">
        <f t="shared" si="2"/>
        <v>10.952236081533314</v>
      </c>
      <c r="H56" s="25"/>
      <c r="I56" s="60">
        <f t="shared" si="3"/>
        <v>0.003804398148148148</v>
      </c>
    </row>
    <row r="57" spans="1:9" ht="19.5">
      <c r="A57" s="23">
        <v>333</v>
      </c>
      <c r="B57" s="12">
        <v>47</v>
      </c>
      <c r="C57" s="18" t="s">
        <v>211</v>
      </c>
      <c r="D57" s="54" t="s">
        <v>212</v>
      </c>
      <c r="E57" s="13"/>
      <c r="F57" s="19">
        <v>0.03820601851851852</v>
      </c>
      <c r="G57" s="59">
        <f t="shared" si="2"/>
        <v>10.90578612541654</v>
      </c>
      <c r="H57" s="25"/>
      <c r="I57" s="60">
        <f t="shared" si="3"/>
        <v>0.003820601851851852</v>
      </c>
    </row>
    <row r="58" spans="1:9" ht="19.5">
      <c r="A58" s="23">
        <v>61</v>
      </c>
      <c r="B58" s="12">
        <v>48</v>
      </c>
      <c r="C58" s="18" t="s">
        <v>35</v>
      </c>
      <c r="D58" s="54" t="s">
        <v>163</v>
      </c>
      <c r="E58" s="13"/>
      <c r="F58" s="19">
        <v>0.03837962962962963</v>
      </c>
      <c r="G58" s="59">
        <f t="shared" si="2"/>
        <v>10.85645355850422</v>
      </c>
      <c r="H58" s="25"/>
      <c r="I58" s="60">
        <f t="shared" si="3"/>
        <v>0.003837962962962963</v>
      </c>
    </row>
    <row r="59" spans="1:9" ht="19.5">
      <c r="A59" s="23">
        <v>64</v>
      </c>
      <c r="B59" s="12">
        <v>49</v>
      </c>
      <c r="C59" s="18" t="s">
        <v>57</v>
      </c>
      <c r="D59" s="54" t="s">
        <v>213</v>
      </c>
      <c r="E59" s="13"/>
      <c r="F59" s="19">
        <v>0.03844907407407407</v>
      </c>
      <c r="G59" s="59">
        <f t="shared" si="2"/>
        <v>10.836845273931367</v>
      </c>
      <c r="H59" s="25"/>
      <c r="I59" s="60">
        <f t="shared" si="3"/>
        <v>0.003844907407407407</v>
      </c>
    </row>
    <row r="60" spans="1:9" ht="19.5">
      <c r="A60" s="23">
        <v>340</v>
      </c>
      <c r="B60" s="12">
        <v>50</v>
      </c>
      <c r="C60" s="18" t="s">
        <v>9</v>
      </c>
      <c r="D60" s="54" t="s">
        <v>214</v>
      </c>
      <c r="E60" s="13"/>
      <c r="F60" s="19">
        <v>0.03869212962962963</v>
      </c>
      <c r="G60" s="59">
        <f t="shared" si="2"/>
        <v>10.768770565360454</v>
      </c>
      <c r="H60" s="61"/>
      <c r="I60" s="60">
        <f t="shared" si="3"/>
        <v>0.003869212962962963</v>
      </c>
    </row>
    <row r="61" spans="1:9" ht="19.5">
      <c r="A61" s="23">
        <v>74</v>
      </c>
      <c r="B61" s="12">
        <v>51</v>
      </c>
      <c r="C61" s="18" t="s">
        <v>74</v>
      </c>
      <c r="D61" s="54" t="s">
        <v>162</v>
      </c>
      <c r="E61" s="13"/>
      <c r="F61" s="19">
        <v>0.03909722222222222</v>
      </c>
      <c r="G61" s="59">
        <f t="shared" si="2"/>
        <v>10.657193605683837</v>
      </c>
      <c r="H61" s="25"/>
      <c r="I61" s="60">
        <f t="shared" si="3"/>
        <v>0.003909722222222222</v>
      </c>
    </row>
    <row r="62" spans="1:9" ht="19.5">
      <c r="A62" s="23">
        <v>351</v>
      </c>
      <c r="B62" s="12">
        <v>52</v>
      </c>
      <c r="C62" s="18" t="s">
        <v>69</v>
      </c>
      <c r="D62" s="54" t="s">
        <v>132</v>
      </c>
      <c r="E62" s="13"/>
      <c r="F62" s="19">
        <v>0.04002314814814815</v>
      </c>
      <c r="G62" s="59">
        <f t="shared" si="2"/>
        <v>10.410641989589358</v>
      </c>
      <c r="H62" s="25"/>
      <c r="I62" s="60">
        <f t="shared" si="3"/>
        <v>0.0040023148148148145</v>
      </c>
    </row>
    <row r="63" spans="1:9" ht="19.5">
      <c r="A63" s="23">
        <v>100</v>
      </c>
      <c r="B63" s="12">
        <v>53</v>
      </c>
      <c r="C63" s="18" t="s">
        <v>215</v>
      </c>
      <c r="D63" s="54" t="s">
        <v>216</v>
      </c>
      <c r="E63" s="13"/>
      <c r="F63" s="19">
        <v>0.04162037037037037</v>
      </c>
      <c r="G63" s="59">
        <f t="shared" si="2"/>
        <v>10.011123470522802</v>
      </c>
      <c r="H63" s="25"/>
      <c r="I63" s="60">
        <f t="shared" si="3"/>
        <v>0.004162037037037037</v>
      </c>
    </row>
    <row r="64" spans="1:9" ht="19.5">
      <c r="A64" s="23">
        <v>371</v>
      </c>
      <c r="B64" s="12">
        <v>54</v>
      </c>
      <c r="C64" s="18" t="s">
        <v>217</v>
      </c>
      <c r="D64" s="54" t="s">
        <v>165</v>
      </c>
      <c r="E64" s="13"/>
      <c r="F64" s="19">
        <v>0.04435185185185186</v>
      </c>
      <c r="G64" s="59">
        <f t="shared" si="2"/>
        <v>9.39457202505219</v>
      </c>
      <c r="H64" s="25"/>
      <c r="I64" s="60">
        <f t="shared" si="3"/>
        <v>0.004435185185185186</v>
      </c>
    </row>
    <row r="65" spans="1:9" ht="19.5">
      <c r="A65" s="23">
        <v>121</v>
      </c>
      <c r="B65" s="12">
        <v>55</v>
      </c>
      <c r="C65" s="18" t="s">
        <v>218</v>
      </c>
      <c r="D65" s="54" t="s">
        <v>219</v>
      </c>
      <c r="E65" s="13"/>
      <c r="F65" s="19">
        <v>0.044363425925925924</v>
      </c>
      <c r="G65" s="59">
        <f t="shared" si="2"/>
        <v>9.392121054004695</v>
      </c>
      <c r="H65" s="25"/>
      <c r="I65" s="60">
        <f t="shared" si="3"/>
        <v>0.004436342592592592</v>
      </c>
    </row>
    <row r="66" spans="1:9" ht="19.5">
      <c r="A66" s="23">
        <v>375</v>
      </c>
      <c r="B66" s="12">
        <v>56</v>
      </c>
      <c r="C66" s="18" t="s">
        <v>23</v>
      </c>
      <c r="D66" s="54" t="s">
        <v>220</v>
      </c>
      <c r="E66" s="13"/>
      <c r="F66" s="19">
        <v>0.04494212962962963</v>
      </c>
      <c r="G66" s="59">
        <f t="shared" si="2"/>
        <v>9.271182075714654</v>
      </c>
      <c r="H66" s="25"/>
      <c r="I66" s="60">
        <f t="shared" si="3"/>
        <v>0.004494212962962963</v>
      </c>
    </row>
    <row r="67" spans="1:9" ht="19.5">
      <c r="A67" s="23">
        <v>138</v>
      </c>
      <c r="B67" s="12">
        <v>57</v>
      </c>
      <c r="C67" s="18" t="s">
        <v>221</v>
      </c>
      <c r="D67" s="54" t="s">
        <v>222</v>
      </c>
      <c r="E67" s="13"/>
      <c r="F67" s="19">
        <v>0.047731481481481486</v>
      </c>
      <c r="G67" s="59">
        <f t="shared" si="2"/>
        <v>8.729388942774005</v>
      </c>
      <c r="H67" s="25"/>
      <c r="I67" s="60">
        <f t="shared" si="3"/>
        <v>0.004773148148148149</v>
      </c>
    </row>
    <row r="68" spans="1:9" ht="19.5">
      <c r="A68" s="23">
        <v>140</v>
      </c>
      <c r="B68" s="12">
        <v>58</v>
      </c>
      <c r="C68" s="18" t="s">
        <v>223</v>
      </c>
      <c r="D68" s="54" t="s">
        <v>224</v>
      </c>
      <c r="E68" s="13"/>
      <c r="F68" s="19">
        <v>0.04861111111111111</v>
      </c>
      <c r="G68" s="59">
        <f t="shared" si="2"/>
        <v>8.571428571428571</v>
      </c>
      <c r="H68" s="25"/>
      <c r="I68" s="60">
        <f t="shared" si="3"/>
        <v>0.004861111111111111</v>
      </c>
    </row>
    <row r="69" spans="1:9" ht="19.5">
      <c r="A69" s="23">
        <v>143</v>
      </c>
      <c r="B69" s="12">
        <v>59</v>
      </c>
      <c r="C69" s="18" t="s">
        <v>209</v>
      </c>
      <c r="D69" s="54" t="s">
        <v>225</v>
      </c>
      <c r="E69" s="13"/>
      <c r="F69" s="19">
        <v>0.05023148148148148</v>
      </c>
      <c r="G69" s="59">
        <f t="shared" si="2"/>
        <v>8.294930875576037</v>
      </c>
      <c r="H69" s="25"/>
      <c r="I69" s="60">
        <f t="shared" si="3"/>
        <v>0.005023148148148148</v>
      </c>
    </row>
    <row r="70" spans="1:9" ht="19.5">
      <c r="A70" s="23">
        <v>144</v>
      </c>
      <c r="B70" s="12">
        <v>60</v>
      </c>
      <c r="C70" s="18" t="s">
        <v>226</v>
      </c>
      <c r="D70" s="54" t="s">
        <v>227</v>
      </c>
      <c r="E70" s="13"/>
      <c r="F70" s="19">
        <v>0.05030092592592592</v>
      </c>
      <c r="G70" s="59">
        <f t="shared" si="2"/>
        <v>8.283479061205707</v>
      </c>
      <c r="H70" s="25"/>
      <c r="I70" s="60">
        <f t="shared" si="3"/>
        <v>0.005030092592592592</v>
      </c>
    </row>
    <row r="71" spans="1:9" ht="18">
      <c r="A71" s="62" t="s">
        <v>228</v>
      </c>
      <c r="B71" s="55"/>
      <c r="C71" s="55"/>
      <c r="D71" s="55"/>
      <c r="E71" s="55"/>
      <c r="F71" s="19"/>
      <c r="G71" s="59"/>
      <c r="H71" s="25"/>
      <c r="I71" s="60"/>
    </row>
    <row r="72" spans="1:9" ht="18">
      <c r="A72" s="55"/>
      <c r="B72" s="55"/>
      <c r="C72" s="55"/>
      <c r="D72" s="55"/>
      <c r="E72" s="55"/>
      <c r="F72" s="19"/>
      <c r="G72" s="59"/>
      <c r="H72" s="25"/>
      <c r="I72" s="60"/>
    </row>
    <row r="73" spans="1:9" ht="12.75">
      <c r="A73" s="271" t="s">
        <v>229</v>
      </c>
      <c r="B73" s="271"/>
      <c r="C73" s="271"/>
      <c r="D73" s="271"/>
      <c r="F73" s="24"/>
      <c r="G73" s="16"/>
      <c r="I73" s="2"/>
    </row>
    <row r="74" spans="1:9" ht="14.25">
      <c r="A74" s="51"/>
      <c r="B74" s="14"/>
      <c r="C74" s="14"/>
      <c r="D74" s="15"/>
      <c r="F74" s="24"/>
      <c r="G74" s="16"/>
      <c r="I74" s="2"/>
    </row>
    <row r="75" spans="1:9" ht="14.25">
      <c r="A75" s="51"/>
      <c r="B75" s="14"/>
      <c r="C75" s="15">
        <v>81</v>
      </c>
      <c r="D75" s="15" t="s">
        <v>230</v>
      </c>
      <c r="F75" s="24"/>
      <c r="G75" s="16"/>
      <c r="I75" s="2"/>
    </row>
    <row r="76" spans="1:9" ht="14.25">
      <c r="A76" s="51"/>
      <c r="B76" s="14"/>
      <c r="C76" s="15">
        <v>382</v>
      </c>
      <c r="D76" s="15" t="s">
        <v>231</v>
      </c>
      <c r="F76" s="24"/>
      <c r="G76" s="16"/>
      <c r="I76" s="2"/>
    </row>
    <row r="77" spans="1:9" ht="14.25">
      <c r="A77" s="51"/>
      <c r="B77" s="14"/>
      <c r="C77" s="15">
        <v>144</v>
      </c>
      <c r="D77" s="15" t="s">
        <v>232</v>
      </c>
      <c r="F77" s="24"/>
      <c r="G77" s="16"/>
      <c r="I77" s="2"/>
    </row>
    <row r="78" spans="1:9" ht="14.25">
      <c r="A78" s="51"/>
      <c r="B78" s="14"/>
      <c r="C78" s="15">
        <v>46</v>
      </c>
      <c r="D78" s="15" t="s">
        <v>233</v>
      </c>
      <c r="F78" s="24"/>
      <c r="G78" s="16"/>
      <c r="I78" s="2"/>
    </row>
    <row r="79" spans="1:9" ht="14.25">
      <c r="A79" s="51"/>
      <c r="B79" s="14"/>
      <c r="C79" s="15">
        <v>25</v>
      </c>
      <c r="D79" s="15" t="s">
        <v>234</v>
      </c>
      <c r="F79" s="24"/>
      <c r="G79" s="16"/>
      <c r="I79" s="2"/>
    </row>
    <row r="80" spans="1:9" ht="14.25">
      <c r="A80" s="51"/>
      <c r="B80" s="15"/>
      <c r="C80" s="63">
        <f>SUM(C75:C79)</f>
        <v>678</v>
      </c>
      <c r="D80" s="63" t="s">
        <v>235</v>
      </c>
      <c r="E80" s="16"/>
      <c r="F80" s="64">
        <f>60/6.78</f>
        <v>8.849557522123893</v>
      </c>
      <c r="G80" s="16"/>
      <c r="I80" s="2"/>
    </row>
  </sheetData>
  <mergeCells count="6">
    <mergeCell ref="H20:I20"/>
    <mergeCell ref="A73:D73"/>
    <mergeCell ref="A19:I19"/>
    <mergeCell ref="A1:I1"/>
    <mergeCell ref="A2:I2"/>
    <mergeCell ref="H5:I5"/>
  </mergeCells>
  <printOptions gridLines="1"/>
  <pageMargins left="0.75" right="0.75" top="1" bottom="1" header="0.5" footer="0.5"/>
  <pageSetup fitToHeight="2" fitToWidth="1"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85" zoomScaleNormal="85" workbookViewId="0" topLeftCell="A37">
      <selection activeCell="E59" sqref="E59"/>
    </sheetView>
  </sheetViews>
  <sheetFormatPr defaultColWidth="9.140625" defaultRowHeight="12.75"/>
  <cols>
    <col min="1" max="1" width="10.421875" style="42" bestFit="1" customWidth="1"/>
    <col min="2" max="2" width="9.421875" style="42" customWidth="1"/>
    <col min="3" max="3" width="2.28125" style="0" customWidth="1"/>
    <col min="4" max="4" width="20.421875" style="42" bestFit="1" customWidth="1"/>
    <col min="5" max="5" width="28.421875" style="42" bestFit="1" customWidth="1"/>
    <col min="6" max="6" width="16.57421875" style="43" customWidth="1"/>
    <col min="7" max="7" width="16.57421875" style="42" customWidth="1"/>
    <col min="8" max="8" width="15.421875" style="43" customWidth="1"/>
    <col min="9" max="16384" width="9.421875" style="42" customWidth="1"/>
  </cols>
  <sheetData>
    <row r="1" spans="1:8" s="41" customFormat="1" ht="27">
      <c r="A1" s="284" t="s">
        <v>125</v>
      </c>
      <c r="B1" s="284"/>
      <c r="C1" s="284"/>
      <c r="D1" s="284"/>
      <c r="E1" s="284"/>
      <c r="F1" s="284"/>
      <c r="G1" s="284"/>
      <c r="H1" s="284"/>
    </row>
    <row r="2" spans="1:8" ht="27">
      <c r="A2" s="317">
        <v>40586</v>
      </c>
      <c r="B2" s="317"/>
      <c r="C2" s="317"/>
      <c r="D2" s="317"/>
      <c r="E2" s="317"/>
      <c r="F2" s="317"/>
      <c r="G2" s="317"/>
      <c r="H2" s="317"/>
    </row>
    <row r="3" spans="1:8" ht="15" customHeight="1">
      <c r="A3" s="40"/>
      <c r="B3" s="40"/>
      <c r="C3" s="40"/>
      <c r="D3" s="40"/>
      <c r="E3" s="40"/>
      <c r="F3" s="40"/>
      <c r="G3" s="40"/>
      <c r="H3" s="40"/>
    </row>
    <row r="4" spans="1:8" ht="19.5">
      <c r="A4" s="318" t="s">
        <v>79</v>
      </c>
      <c r="B4" s="318"/>
      <c r="C4" s="318"/>
      <c r="D4" s="318"/>
      <c r="F4" s="31" t="s">
        <v>118</v>
      </c>
      <c r="G4" s="32">
        <v>2</v>
      </c>
      <c r="H4" s="65" t="s">
        <v>1</v>
      </c>
    </row>
    <row r="5" spans="1:8" s="35" customFormat="1" ht="15">
      <c r="A5" s="46" t="s">
        <v>58</v>
      </c>
      <c r="B5" s="46" t="s">
        <v>117</v>
      </c>
      <c r="D5" s="35" t="s">
        <v>43</v>
      </c>
      <c r="E5" s="35" t="s">
        <v>44</v>
      </c>
      <c r="F5" s="36" t="s">
        <v>80</v>
      </c>
      <c r="G5" s="36" t="s">
        <v>119</v>
      </c>
      <c r="H5" s="37" t="s">
        <v>7</v>
      </c>
    </row>
    <row r="6" spans="1:8" ht="18">
      <c r="A6" s="44">
        <v>6</v>
      </c>
      <c r="B6" s="44">
        <v>6</v>
      </c>
      <c r="C6" s="44"/>
      <c r="D6" s="44" t="s">
        <v>75</v>
      </c>
      <c r="E6" s="47" t="s">
        <v>81</v>
      </c>
      <c r="F6" s="48">
        <v>0.008078703703703704</v>
      </c>
      <c r="G6" s="34">
        <f>F6/$G$4</f>
        <v>0.004039351851851852</v>
      </c>
      <c r="H6" s="20">
        <f>($G$4/F6)/24</f>
        <v>10.315186246418337</v>
      </c>
    </row>
    <row r="7" spans="3:6" ht="15" customHeight="1">
      <c r="C7" s="42"/>
      <c r="F7" s="45"/>
    </row>
    <row r="8" spans="1:8" ht="19.5">
      <c r="A8" s="318" t="s">
        <v>82</v>
      </c>
      <c r="B8" s="318"/>
      <c r="C8" s="318"/>
      <c r="D8" s="318"/>
      <c r="F8" s="31" t="s">
        <v>120</v>
      </c>
      <c r="G8" s="32">
        <v>6</v>
      </c>
      <c r="H8" s="65" t="s">
        <v>1</v>
      </c>
    </row>
    <row r="9" spans="1:8" s="35" customFormat="1" ht="18">
      <c r="A9" s="46" t="s">
        <v>58</v>
      </c>
      <c r="B9" s="46" t="s">
        <v>117</v>
      </c>
      <c r="D9" s="35" t="s">
        <v>43</v>
      </c>
      <c r="E9" s="35" t="s">
        <v>44</v>
      </c>
      <c r="F9" s="36" t="s">
        <v>80</v>
      </c>
      <c r="G9" s="34" t="s">
        <v>119</v>
      </c>
      <c r="H9" s="36" t="s">
        <v>7</v>
      </c>
    </row>
    <row r="10" spans="1:8" ht="18">
      <c r="A10" s="44">
        <v>1</v>
      </c>
      <c r="B10" s="44">
        <v>1</v>
      </c>
      <c r="C10" s="44"/>
      <c r="D10" s="44" t="s">
        <v>12</v>
      </c>
      <c r="E10" s="47" t="s">
        <v>50</v>
      </c>
      <c r="F10" s="48">
        <v>0.014363425925925925</v>
      </c>
      <c r="G10" s="34">
        <f aca="true" t="shared" si="0" ref="G10:G41">F10/$G$8</f>
        <v>0.002393904320987654</v>
      </c>
      <c r="H10" s="38">
        <f aca="true" t="shared" si="1" ref="H10:H41">($G$8/F10)/24</f>
        <v>17.405318291700244</v>
      </c>
    </row>
    <row r="11" spans="1:8" ht="18">
      <c r="A11" s="44">
        <v>2</v>
      </c>
      <c r="B11" s="44">
        <v>1</v>
      </c>
      <c r="C11" s="44"/>
      <c r="D11" s="44" t="s">
        <v>18</v>
      </c>
      <c r="E11" s="47" t="s">
        <v>83</v>
      </c>
      <c r="F11" s="48">
        <v>0.014502314814814815</v>
      </c>
      <c r="G11" s="34">
        <f t="shared" si="0"/>
        <v>0.0024170524691358025</v>
      </c>
      <c r="H11" s="38">
        <f t="shared" si="1"/>
        <v>17.238627294493217</v>
      </c>
    </row>
    <row r="12" spans="1:8" ht="18">
      <c r="A12" s="44">
        <v>3</v>
      </c>
      <c r="B12" s="44">
        <v>2</v>
      </c>
      <c r="C12" s="44"/>
      <c r="D12" s="44" t="s">
        <v>27</v>
      </c>
      <c r="E12" s="47" t="s">
        <v>84</v>
      </c>
      <c r="F12" s="48">
        <v>0.0146875</v>
      </c>
      <c r="G12" s="34">
        <f t="shared" si="0"/>
        <v>0.0024479166666666664</v>
      </c>
      <c r="H12" s="38">
        <f t="shared" si="1"/>
        <v>17.021276595744684</v>
      </c>
    </row>
    <row r="13" spans="1:8" ht="18">
      <c r="A13" s="44">
        <v>5</v>
      </c>
      <c r="B13" s="44">
        <v>2</v>
      </c>
      <c r="C13" s="44"/>
      <c r="D13" s="44" t="s">
        <v>39</v>
      </c>
      <c r="E13" s="47" t="s">
        <v>55</v>
      </c>
      <c r="F13" s="48">
        <v>0.01511574074074074</v>
      </c>
      <c r="G13" s="34">
        <f t="shared" si="0"/>
        <v>0.00251929012345679</v>
      </c>
      <c r="H13" s="38">
        <f t="shared" si="1"/>
        <v>16.53905053598775</v>
      </c>
    </row>
    <row r="14" spans="1:8" ht="18">
      <c r="A14" s="44">
        <v>6</v>
      </c>
      <c r="B14" s="44">
        <v>3</v>
      </c>
      <c r="C14" s="44"/>
      <c r="D14" s="44" t="s">
        <v>38</v>
      </c>
      <c r="E14" s="47" t="s">
        <v>85</v>
      </c>
      <c r="F14" s="48">
        <v>0.01511574074074074</v>
      </c>
      <c r="G14" s="34">
        <f t="shared" si="0"/>
        <v>0.00251929012345679</v>
      </c>
      <c r="H14" s="38">
        <f t="shared" si="1"/>
        <v>16.53905053598775</v>
      </c>
    </row>
    <row r="15" spans="1:8" ht="18">
      <c r="A15" s="44">
        <v>7</v>
      </c>
      <c r="B15" s="44">
        <v>4</v>
      </c>
      <c r="C15" s="44"/>
      <c r="D15" s="44" t="s">
        <v>25</v>
      </c>
      <c r="E15" s="47" t="s">
        <v>52</v>
      </c>
      <c r="F15" s="48">
        <v>0.015462962962962963</v>
      </c>
      <c r="G15" s="34">
        <f t="shared" si="0"/>
        <v>0.0025771604938271604</v>
      </c>
      <c r="H15" s="38">
        <f t="shared" si="1"/>
        <v>16.167664670658684</v>
      </c>
    </row>
    <row r="16" spans="1:8" ht="18">
      <c r="A16" s="44">
        <v>8</v>
      </c>
      <c r="B16" s="44">
        <v>4</v>
      </c>
      <c r="C16" s="44"/>
      <c r="D16" s="44" t="s">
        <v>21</v>
      </c>
      <c r="E16" s="47" t="s">
        <v>63</v>
      </c>
      <c r="F16" s="48">
        <v>0.015474537037037038</v>
      </c>
      <c r="G16" s="34">
        <f t="shared" si="0"/>
        <v>0.00257908950617284</v>
      </c>
      <c r="H16" s="38">
        <f t="shared" si="1"/>
        <v>16.155572176514585</v>
      </c>
    </row>
    <row r="17" spans="1:8" ht="18">
      <c r="A17" s="44">
        <v>9</v>
      </c>
      <c r="B17" s="44">
        <v>5</v>
      </c>
      <c r="C17" s="44"/>
      <c r="D17" s="44" t="s">
        <v>30</v>
      </c>
      <c r="E17" s="47" t="s">
        <v>86</v>
      </c>
      <c r="F17" s="48">
        <v>0.015555555555555553</v>
      </c>
      <c r="G17" s="34">
        <f t="shared" si="0"/>
        <v>0.002592592592592592</v>
      </c>
      <c r="H17" s="38">
        <f t="shared" si="1"/>
        <v>16.071428571428573</v>
      </c>
    </row>
    <row r="18" spans="1:8" ht="18">
      <c r="A18" s="44">
        <v>10</v>
      </c>
      <c r="B18" s="44">
        <v>5</v>
      </c>
      <c r="C18" s="44"/>
      <c r="D18" s="44" t="s">
        <v>36</v>
      </c>
      <c r="E18" s="47" t="s">
        <v>54</v>
      </c>
      <c r="F18" s="48">
        <v>0.016168981481481482</v>
      </c>
      <c r="G18" s="34">
        <f t="shared" si="0"/>
        <v>0.0026948302469135803</v>
      </c>
      <c r="H18" s="38">
        <f t="shared" si="1"/>
        <v>15.461703650680029</v>
      </c>
    </row>
    <row r="19" spans="1:8" ht="18">
      <c r="A19" s="44">
        <v>11</v>
      </c>
      <c r="B19" s="44">
        <v>6</v>
      </c>
      <c r="C19" s="44"/>
      <c r="D19" s="44" t="s">
        <v>24</v>
      </c>
      <c r="E19" s="47" t="s">
        <v>87</v>
      </c>
      <c r="F19" s="48">
        <v>0.016273148148148148</v>
      </c>
      <c r="G19" s="34">
        <f t="shared" si="0"/>
        <v>0.002712191358024691</v>
      </c>
      <c r="H19" s="38">
        <f t="shared" si="1"/>
        <v>15.362731152204837</v>
      </c>
    </row>
    <row r="20" spans="1:8" ht="18">
      <c r="A20" s="44">
        <v>13</v>
      </c>
      <c r="B20" s="44">
        <v>7</v>
      </c>
      <c r="C20" s="44"/>
      <c r="D20" s="44" t="s">
        <v>10</v>
      </c>
      <c r="E20" s="47" t="s">
        <v>88</v>
      </c>
      <c r="F20" s="48">
        <v>0.01644675925925926</v>
      </c>
      <c r="G20" s="34">
        <f t="shared" si="0"/>
        <v>0.002741126543209877</v>
      </c>
      <c r="H20" s="38">
        <f t="shared" si="1"/>
        <v>15.200562983814214</v>
      </c>
    </row>
    <row r="21" spans="1:8" ht="18">
      <c r="A21" s="44">
        <v>14</v>
      </c>
      <c r="B21" s="44">
        <v>7</v>
      </c>
      <c r="C21" s="44"/>
      <c r="D21" s="44" t="s">
        <v>48</v>
      </c>
      <c r="E21" s="47" t="s">
        <v>62</v>
      </c>
      <c r="F21" s="48">
        <v>0.016481481481481482</v>
      </c>
      <c r="G21" s="34">
        <f t="shared" si="0"/>
        <v>0.0027469135802469136</v>
      </c>
      <c r="H21" s="38">
        <f t="shared" si="1"/>
        <v>15.168539325842696</v>
      </c>
    </row>
    <row r="22" spans="1:8" ht="18">
      <c r="A22" s="44">
        <v>15</v>
      </c>
      <c r="B22" s="44">
        <v>1</v>
      </c>
      <c r="C22" s="44"/>
      <c r="D22" s="44" t="s">
        <v>11</v>
      </c>
      <c r="E22" s="47" t="s">
        <v>62</v>
      </c>
      <c r="F22" s="48">
        <v>0.016493055555555556</v>
      </c>
      <c r="G22" s="34">
        <f t="shared" si="0"/>
        <v>0.0027488425925925927</v>
      </c>
      <c r="H22" s="38">
        <f t="shared" si="1"/>
        <v>15.157894736842104</v>
      </c>
    </row>
    <row r="23" spans="1:8" ht="18">
      <c r="A23" s="44">
        <v>19</v>
      </c>
      <c r="B23" s="44">
        <v>10</v>
      </c>
      <c r="C23" s="44"/>
      <c r="D23" s="44" t="s">
        <v>14</v>
      </c>
      <c r="E23" s="47" t="s">
        <v>47</v>
      </c>
      <c r="F23" s="48">
        <v>0.017013888888888887</v>
      </c>
      <c r="G23" s="34">
        <f t="shared" si="0"/>
        <v>0.002835648148148148</v>
      </c>
      <c r="H23" s="38">
        <f t="shared" si="1"/>
        <v>14.693877551020408</v>
      </c>
    </row>
    <row r="24" spans="1:8" ht="18">
      <c r="A24" s="44">
        <v>20</v>
      </c>
      <c r="B24" s="44">
        <v>11</v>
      </c>
      <c r="C24" s="44"/>
      <c r="D24" s="44" t="s">
        <v>10</v>
      </c>
      <c r="E24" s="47" t="s">
        <v>89</v>
      </c>
      <c r="F24" s="48">
        <v>0.01716435185185185</v>
      </c>
      <c r="G24" s="34">
        <f t="shared" si="0"/>
        <v>0.002860725308641975</v>
      </c>
      <c r="H24" s="38">
        <f t="shared" si="1"/>
        <v>14.565070802427513</v>
      </c>
    </row>
    <row r="25" spans="1:8" ht="18">
      <c r="A25" s="44">
        <v>21</v>
      </c>
      <c r="B25" s="44">
        <v>9</v>
      </c>
      <c r="C25" s="44"/>
      <c r="D25" s="44" t="s">
        <v>66</v>
      </c>
      <c r="E25" s="47" t="s">
        <v>65</v>
      </c>
      <c r="F25" s="48">
        <v>0.017233796296296296</v>
      </c>
      <c r="G25" s="34">
        <f t="shared" si="0"/>
        <v>0.0028722993827160494</v>
      </c>
      <c r="H25" s="38">
        <f t="shared" si="1"/>
        <v>14.506380120886503</v>
      </c>
    </row>
    <row r="26" spans="1:8" ht="18">
      <c r="A26" s="44">
        <v>23</v>
      </c>
      <c r="B26" s="44">
        <v>12</v>
      </c>
      <c r="C26" s="44"/>
      <c r="D26" s="44" t="s">
        <v>10</v>
      </c>
      <c r="E26" s="47" t="s">
        <v>90</v>
      </c>
      <c r="F26" s="48">
        <v>0.017465277777777777</v>
      </c>
      <c r="G26" s="34">
        <f t="shared" si="0"/>
        <v>0.0029108796296296296</v>
      </c>
      <c r="H26" s="38">
        <f t="shared" si="1"/>
        <v>14.314115308151093</v>
      </c>
    </row>
    <row r="27" spans="1:8" ht="18">
      <c r="A27" s="44">
        <v>24</v>
      </c>
      <c r="B27" s="44">
        <v>1</v>
      </c>
      <c r="C27" s="44"/>
      <c r="D27" s="44" t="s">
        <v>17</v>
      </c>
      <c r="E27" s="47" t="s">
        <v>91</v>
      </c>
      <c r="F27" s="48">
        <v>0.017627314814814814</v>
      </c>
      <c r="G27" s="34">
        <f t="shared" si="0"/>
        <v>0.0029378858024691357</v>
      </c>
      <c r="H27" s="38">
        <f t="shared" si="1"/>
        <v>14.182534471437952</v>
      </c>
    </row>
    <row r="28" spans="1:8" ht="18">
      <c r="A28" s="44">
        <v>28</v>
      </c>
      <c r="B28" s="44">
        <v>5</v>
      </c>
      <c r="C28" s="44"/>
      <c r="D28" s="44" t="s">
        <v>31</v>
      </c>
      <c r="E28" s="47" t="s">
        <v>92</v>
      </c>
      <c r="F28" s="48">
        <v>0.018020833333333333</v>
      </c>
      <c r="G28" s="34">
        <f t="shared" si="0"/>
        <v>0.003003472222222222</v>
      </c>
      <c r="H28" s="38">
        <f t="shared" si="1"/>
        <v>13.872832369942197</v>
      </c>
    </row>
    <row r="29" spans="1:8" ht="18">
      <c r="A29" s="44">
        <v>30</v>
      </c>
      <c r="B29" s="44">
        <v>2</v>
      </c>
      <c r="C29" s="44"/>
      <c r="D29" s="44" t="s">
        <v>15</v>
      </c>
      <c r="E29" s="47" t="s">
        <v>93</v>
      </c>
      <c r="F29" s="48">
        <v>0.018449074074074073</v>
      </c>
      <c r="G29" s="34">
        <f t="shared" si="0"/>
        <v>0.0030748456790123456</v>
      </c>
      <c r="H29" s="38">
        <f t="shared" si="1"/>
        <v>13.55081555834379</v>
      </c>
    </row>
    <row r="30" spans="1:8" ht="18">
      <c r="A30" s="44">
        <v>31</v>
      </c>
      <c r="B30" s="44">
        <v>1</v>
      </c>
      <c r="C30" s="44"/>
      <c r="D30" s="44" t="s">
        <v>32</v>
      </c>
      <c r="E30" s="47" t="s">
        <v>53</v>
      </c>
      <c r="F30" s="48">
        <v>0.018680555555555554</v>
      </c>
      <c r="G30" s="34">
        <f t="shared" si="0"/>
        <v>0.0031134259259259257</v>
      </c>
      <c r="H30" s="38">
        <f t="shared" si="1"/>
        <v>13.382899628252789</v>
      </c>
    </row>
    <row r="31" spans="1:8" ht="18">
      <c r="A31" s="44">
        <v>32</v>
      </c>
      <c r="B31" s="44">
        <v>15</v>
      </c>
      <c r="C31" s="44"/>
      <c r="D31" s="44" t="s">
        <v>41</v>
      </c>
      <c r="E31" s="47" t="s">
        <v>94</v>
      </c>
      <c r="F31" s="48">
        <v>0.019050925925925926</v>
      </c>
      <c r="G31" s="34">
        <f t="shared" si="0"/>
        <v>0.0031751543209876543</v>
      </c>
      <c r="H31" s="38">
        <f t="shared" si="1"/>
        <v>13.122721749696233</v>
      </c>
    </row>
    <row r="32" spans="1:8" ht="18">
      <c r="A32" s="44">
        <v>36</v>
      </c>
      <c r="B32" s="44">
        <v>4</v>
      </c>
      <c r="C32" s="44"/>
      <c r="D32" s="44" t="s">
        <v>23</v>
      </c>
      <c r="E32" s="47" t="s">
        <v>95</v>
      </c>
      <c r="F32" s="48">
        <v>0.019444444444444445</v>
      </c>
      <c r="G32" s="34">
        <f t="shared" si="0"/>
        <v>0.0032407407407407406</v>
      </c>
      <c r="H32" s="38">
        <f t="shared" si="1"/>
        <v>12.857142857142856</v>
      </c>
    </row>
    <row r="33" spans="1:8" ht="18">
      <c r="A33" s="44">
        <v>37</v>
      </c>
      <c r="B33" s="44">
        <v>10</v>
      </c>
      <c r="C33" s="44"/>
      <c r="D33" s="44" t="s">
        <v>36</v>
      </c>
      <c r="E33" s="47" t="s">
        <v>96</v>
      </c>
      <c r="F33" s="48">
        <v>0.019444444444444445</v>
      </c>
      <c r="G33" s="34">
        <f t="shared" si="0"/>
        <v>0.0032407407407407406</v>
      </c>
      <c r="H33" s="38">
        <f t="shared" si="1"/>
        <v>12.857142857142856</v>
      </c>
    </row>
    <row r="34" spans="1:8" ht="18">
      <c r="A34" s="44">
        <v>38</v>
      </c>
      <c r="B34" s="44">
        <v>16</v>
      </c>
      <c r="C34" s="44"/>
      <c r="D34" s="44" t="s">
        <v>9</v>
      </c>
      <c r="E34" s="47" t="s">
        <v>56</v>
      </c>
      <c r="F34" s="48">
        <v>0.01954861111111111</v>
      </c>
      <c r="G34" s="34">
        <f t="shared" si="0"/>
        <v>0.003258101851851852</v>
      </c>
      <c r="H34" s="38">
        <f t="shared" si="1"/>
        <v>12.788632326820604</v>
      </c>
    </row>
    <row r="35" spans="1:8" ht="18">
      <c r="A35" s="44">
        <v>42</v>
      </c>
      <c r="B35" s="44">
        <v>8</v>
      </c>
      <c r="C35" s="44"/>
      <c r="D35" s="44" t="s">
        <v>28</v>
      </c>
      <c r="E35" s="47" t="s">
        <v>49</v>
      </c>
      <c r="F35" s="48">
        <v>0.020405092592592593</v>
      </c>
      <c r="G35" s="34">
        <f t="shared" si="0"/>
        <v>0.003400848765432099</v>
      </c>
      <c r="H35" s="38">
        <f t="shared" si="1"/>
        <v>12.251843448667046</v>
      </c>
    </row>
    <row r="36" spans="1:8" ht="18">
      <c r="A36" s="44">
        <v>44</v>
      </c>
      <c r="B36" s="44">
        <v>10</v>
      </c>
      <c r="C36" s="44"/>
      <c r="D36" s="44" t="s">
        <v>67</v>
      </c>
      <c r="E36" s="47" t="s">
        <v>98</v>
      </c>
      <c r="F36" s="48">
        <v>0.020636574074074075</v>
      </c>
      <c r="G36" s="34">
        <f t="shared" si="0"/>
        <v>0.003439429012345679</v>
      </c>
      <c r="H36" s="38">
        <f t="shared" si="1"/>
        <v>12.114413909141895</v>
      </c>
    </row>
    <row r="37" spans="1:8" ht="18">
      <c r="A37" s="44">
        <v>46</v>
      </c>
      <c r="B37" s="44">
        <v>6</v>
      </c>
      <c r="C37" s="44"/>
      <c r="D37" s="44" t="s">
        <v>33</v>
      </c>
      <c r="E37" s="47" t="s">
        <v>64</v>
      </c>
      <c r="F37" s="48">
        <v>0.020937499999999998</v>
      </c>
      <c r="G37" s="34">
        <f t="shared" si="0"/>
        <v>0.003489583333333333</v>
      </c>
      <c r="H37" s="38">
        <f t="shared" si="1"/>
        <v>11.940298507462687</v>
      </c>
    </row>
    <row r="38" spans="1:8" ht="18">
      <c r="A38" s="44">
        <v>47</v>
      </c>
      <c r="B38" s="44">
        <v>11</v>
      </c>
      <c r="C38" s="44"/>
      <c r="D38" s="44" t="s">
        <v>22</v>
      </c>
      <c r="E38" s="47" t="s">
        <v>99</v>
      </c>
      <c r="F38" s="48">
        <v>0.02101851851851852</v>
      </c>
      <c r="G38" s="34">
        <f t="shared" si="0"/>
        <v>0.0035030864197530868</v>
      </c>
      <c r="H38" s="38">
        <f t="shared" si="1"/>
        <v>11.894273127753303</v>
      </c>
    </row>
    <row r="39" spans="1:8" ht="18">
      <c r="A39" s="44">
        <v>48</v>
      </c>
      <c r="B39" s="44">
        <v>4</v>
      </c>
      <c r="C39" s="44"/>
      <c r="D39" s="44" t="s">
        <v>42</v>
      </c>
      <c r="E39" s="47" t="s">
        <v>100</v>
      </c>
      <c r="F39" s="48">
        <v>0.021145833333333332</v>
      </c>
      <c r="G39" s="34">
        <f t="shared" si="0"/>
        <v>0.0035243055555555553</v>
      </c>
      <c r="H39" s="38">
        <f t="shared" si="1"/>
        <v>11.822660098522169</v>
      </c>
    </row>
    <row r="40" spans="1:8" ht="18">
      <c r="A40" s="44">
        <v>54</v>
      </c>
      <c r="B40" s="44">
        <v>5</v>
      </c>
      <c r="C40" s="44"/>
      <c r="D40" s="44" t="s">
        <v>102</v>
      </c>
      <c r="E40" s="47" t="s">
        <v>71</v>
      </c>
      <c r="F40" s="48">
        <v>0.022233796296296297</v>
      </c>
      <c r="G40" s="34">
        <f t="shared" si="0"/>
        <v>0.003705632716049383</v>
      </c>
      <c r="H40" s="38">
        <f t="shared" si="1"/>
        <v>11.244143675169182</v>
      </c>
    </row>
    <row r="41" spans="1:8" ht="18">
      <c r="A41" s="44">
        <v>55</v>
      </c>
      <c r="B41" s="44">
        <v>12</v>
      </c>
      <c r="C41" s="44"/>
      <c r="D41" s="44" t="s">
        <v>68</v>
      </c>
      <c r="E41" s="47" t="s">
        <v>70</v>
      </c>
      <c r="F41" s="48">
        <v>0.022233796296296297</v>
      </c>
      <c r="G41" s="34">
        <f t="shared" si="0"/>
        <v>0.003705632716049383</v>
      </c>
      <c r="H41" s="38">
        <f t="shared" si="1"/>
        <v>11.244143675169182</v>
      </c>
    </row>
    <row r="42" spans="1:8" ht="18">
      <c r="A42" s="44">
        <v>59</v>
      </c>
      <c r="B42" s="44">
        <v>8</v>
      </c>
      <c r="C42" s="44"/>
      <c r="D42" s="44" t="s">
        <v>34</v>
      </c>
      <c r="E42" s="47" t="s">
        <v>103</v>
      </c>
      <c r="F42" s="48">
        <v>0.022523148148148143</v>
      </c>
      <c r="G42" s="34">
        <f aca="true" t="shared" si="2" ref="G42:G62">F42/$G$8</f>
        <v>0.003753858024691357</v>
      </c>
      <c r="H42" s="38">
        <f aca="true" t="shared" si="3" ref="H42:H62">($G$8/F42)/24</f>
        <v>11.099691675231247</v>
      </c>
    </row>
    <row r="43" spans="1:8" ht="18">
      <c r="A43" s="44">
        <v>60</v>
      </c>
      <c r="B43" s="44">
        <v>9</v>
      </c>
      <c r="C43" s="44"/>
      <c r="D43" s="44" t="s">
        <v>40</v>
      </c>
      <c r="E43" s="47" t="s">
        <v>104</v>
      </c>
      <c r="F43" s="48">
        <v>0.022847222222222224</v>
      </c>
      <c r="G43" s="34">
        <f t="shared" si="2"/>
        <v>0.0038078703703703707</v>
      </c>
      <c r="H43" s="38">
        <f t="shared" si="3"/>
        <v>10.942249240121582</v>
      </c>
    </row>
    <row r="44" spans="1:8" ht="18">
      <c r="A44" s="44">
        <v>61</v>
      </c>
      <c r="B44" s="44">
        <v>18</v>
      </c>
      <c r="C44" s="44"/>
      <c r="D44" s="44" t="s">
        <v>20</v>
      </c>
      <c r="E44" s="47" t="s">
        <v>105</v>
      </c>
      <c r="F44" s="48">
        <v>0.022881944444444444</v>
      </c>
      <c r="G44" s="34">
        <f t="shared" si="2"/>
        <v>0.0038136574074074075</v>
      </c>
      <c r="H44" s="38">
        <f t="shared" si="3"/>
        <v>10.925644916540213</v>
      </c>
    </row>
    <row r="45" spans="1:8" ht="18">
      <c r="A45" s="44">
        <v>62</v>
      </c>
      <c r="B45" s="44">
        <v>10</v>
      </c>
      <c r="C45" s="44"/>
      <c r="D45" s="44" t="s">
        <v>73</v>
      </c>
      <c r="E45" s="47" t="s">
        <v>106</v>
      </c>
      <c r="F45" s="48">
        <v>0.02310185185185185</v>
      </c>
      <c r="G45" s="34">
        <f t="shared" si="2"/>
        <v>0.003850308641975308</v>
      </c>
      <c r="H45" s="38">
        <f t="shared" si="3"/>
        <v>10.821643286573147</v>
      </c>
    </row>
    <row r="46" spans="1:8" ht="18">
      <c r="A46" s="44">
        <v>63</v>
      </c>
      <c r="B46" s="44">
        <v>19</v>
      </c>
      <c r="C46" s="44"/>
      <c r="D46" s="44" t="s">
        <v>11</v>
      </c>
      <c r="E46" s="47" t="s">
        <v>84</v>
      </c>
      <c r="F46" s="48">
        <v>0.02314814814814815</v>
      </c>
      <c r="G46" s="34">
        <f t="shared" si="2"/>
        <v>0.003858024691358025</v>
      </c>
      <c r="H46" s="38">
        <f t="shared" si="3"/>
        <v>10.799999999999999</v>
      </c>
    </row>
    <row r="47" spans="1:8" ht="18">
      <c r="A47" s="44">
        <v>65</v>
      </c>
      <c r="B47" s="44">
        <v>12</v>
      </c>
      <c r="C47" s="44"/>
      <c r="D47" s="44" t="s">
        <v>15</v>
      </c>
      <c r="E47" s="47" t="s">
        <v>107</v>
      </c>
      <c r="F47" s="48">
        <v>0.023333333333333334</v>
      </c>
      <c r="G47" s="34">
        <f t="shared" si="2"/>
        <v>0.003888888888888889</v>
      </c>
      <c r="H47" s="38">
        <f t="shared" si="3"/>
        <v>10.714285714285714</v>
      </c>
    </row>
    <row r="48" spans="1:8" ht="18">
      <c r="A48" s="44">
        <v>67</v>
      </c>
      <c r="B48" s="44">
        <v>20</v>
      </c>
      <c r="C48" s="44"/>
      <c r="D48" s="44" t="s">
        <v>20</v>
      </c>
      <c r="E48" s="47" t="s">
        <v>108</v>
      </c>
      <c r="F48" s="48">
        <v>0.023576388888888893</v>
      </c>
      <c r="G48" s="34">
        <f t="shared" si="2"/>
        <v>0.003929398148148149</v>
      </c>
      <c r="H48" s="38">
        <f t="shared" si="3"/>
        <v>10.60382916053019</v>
      </c>
    </row>
    <row r="49" spans="1:8" ht="18">
      <c r="A49" s="44">
        <v>72</v>
      </c>
      <c r="B49" s="44">
        <v>15</v>
      </c>
      <c r="C49" s="44"/>
      <c r="D49" s="44" t="s">
        <v>74</v>
      </c>
      <c r="E49" s="47" t="s">
        <v>97</v>
      </c>
      <c r="F49" s="48">
        <v>0.02415509259259259</v>
      </c>
      <c r="G49" s="34">
        <f t="shared" si="2"/>
        <v>0.004025848765432098</v>
      </c>
      <c r="H49" s="38">
        <f t="shared" si="3"/>
        <v>10.349784379492094</v>
      </c>
    </row>
    <row r="50" spans="1:8" ht="18">
      <c r="A50" s="44">
        <v>73</v>
      </c>
      <c r="B50" s="44">
        <v>16</v>
      </c>
      <c r="C50" s="44"/>
      <c r="D50" s="44" t="s">
        <v>57</v>
      </c>
      <c r="E50" s="47" t="s">
        <v>109</v>
      </c>
      <c r="F50" s="48">
        <v>0.024166666666666666</v>
      </c>
      <c r="G50" s="34">
        <f t="shared" si="2"/>
        <v>0.004027777777777778</v>
      </c>
      <c r="H50" s="38">
        <f t="shared" si="3"/>
        <v>10.344827586206897</v>
      </c>
    </row>
    <row r="51" spans="1:8" ht="18">
      <c r="A51" s="44">
        <v>74</v>
      </c>
      <c r="B51" s="44">
        <v>17</v>
      </c>
      <c r="C51" s="44"/>
      <c r="D51" s="44" t="s">
        <v>35</v>
      </c>
      <c r="E51" s="47" t="s">
        <v>110</v>
      </c>
      <c r="F51" s="48">
        <v>0.024166666666666666</v>
      </c>
      <c r="G51" s="34">
        <f t="shared" si="2"/>
        <v>0.004027777777777778</v>
      </c>
      <c r="H51" s="38">
        <f t="shared" si="3"/>
        <v>10.344827586206897</v>
      </c>
    </row>
    <row r="52" spans="1:8" ht="18">
      <c r="A52" s="44">
        <v>76</v>
      </c>
      <c r="B52" s="44">
        <v>21</v>
      </c>
      <c r="C52" s="44"/>
      <c r="D52" s="44" t="s">
        <v>20</v>
      </c>
      <c r="E52" s="47" t="s">
        <v>101</v>
      </c>
      <c r="F52" s="48">
        <v>0.024467592592592593</v>
      </c>
      <c r="G52" s="34">
        <f t="shared" si="2"/>
        <v>0.004077932098765432</v>
      </c>
      <c r="H52" s="38">
        <f t="shared" si="3"/>
        <v>10.21759697256386</v>
      </c>
    </row>
    <row r="53" spans="1:8" ht="18">
      <c r="A53" s="44">
        <v>77</v>
      </c>
      <c r="B53" s="44">
        <v>16</v>
      </c>
      <c r="C53" s="44"/>
      <c r="D53" s="44" t="s">
        <v>69</v>
      </c>
      <c r="E53" s="47" t="s">
        <v>65</v>
      </c>
      <c r="F53" s="48">
        <v>0.02532407407407408</v>
      </c>
      <c r="G53" s="34">
        <f t="shared" si="2"/>
        <v>0.00422067901234568</v>
      </c>
      <c r="H53" s="38">
        <f t="shared" si="3"/>
        <v>9.872029250457038</v>
      </c>
    </row>
    <row r="54" spans="1:8" ht="18">
      <c r="A54" s="44">
        <v>79</v>
      </c>
      <c r="B54" s="44">
        <v>19</v>
      </c>
      <c r="C54" s="44"/>
      <c r="D54" s="44" t="s">
        <v>29</v>
      </c>
      <c r="E54" s="47" t="s">
        <v>51</v>
      </c>
      <c r="F54" s="48">
        <v>0.025590277777777778</v>
      </c>
      <c r="G54" s="34">
        <f t="shared" si="2"/>
        <v>0.004265046296296296</v>
      </c>
      <c r="H54" s="38">
        <f t="shared" si="3"/>
        <v>9.76933514246947</v>
      </c>
    </row>
    <row r="55" spans="1:8" ht="18">
      <c r="A55" s="44">
        <v>81</v>
      </c>
      <c r="B55" s="44">
        <v>21</v>
      </c>
      <c r="C55" s="44"/>
      <c r="D55" s="44" t="s">
        <v>76</v>
      </c>
      <c r="E55" s="47" t="s">
        <v>111</v>
      </c>
      <c r="F55" s="48">
        <v>0.026064814814814815</v>
      </c>
      <c r="G55" s="34">
        <f t="shared" si="2"/>
        <v>0.004344135802469136</v>
      </c>
      <c r="H55" s="38">
        <f t="shared" si="3"/>
        <v>9.591474245115453</v>
      </c>
    </row>
    <row r="56" spans="1:8" ht="18">
      <c r="A56" s="44">
        <v>82</v>
      </c>
      <c r="B56" s="44">
        <v>22</v>
      </c>
      <c r="C56" s="44"/>
      <c r="D56" s="44" t="s">
        <v>37</v>
      </c>
      <c r="E56" s="47" t="s">
        <v>112</v>
      </c>
      <c r="F56" s="48">
        <v>0.026064814814814815</v>
      </c>
      <c r="G56" s="34">
        <f t="shared" si="2"/>
        <v>0.004344135802469136</v>
      </c>
      <c r="H56" s="38">
        <f t="shared" si="3"/>
        <v>9.591474245115453</v>
      </c>
    </row>
    <row r="57" spans="1:8" ht="18">
      <c r="A57" s="44">
        <v>85</v>
      </c>
      <c r="B57" s="44">
        <v>12</v>
      </c>
      <c r="C57" s="44"/>
      <c r="D57" s="44" t="s">
        <v>45</v>
      </c>
      <c r="E57" s="47" t="s">
        <v>124</v>
      </c>
      <c r="F57" s="48">
        <v>0.028645833333333332</v>
      </c>
      <c r="G57" s="34">
        <f t="shared" si="2"/>
        <v>0.004774305555555555</v>
      </c>
      <c r="H57" s="38">
        <f t="shared" si="3"/>
        <v>8.727272727272728</v>
      </c>
    </row>
    <row r="58" spans="1:8" ht="18">
      <c r="A58" s="44">
        <v>87</v>
      </c>
      <c r="B58" s="44">
        <v>18</v>
      </c>
      <c r="C58" s="44"/>
      <c r="D58" s="44" t="s">
        <v>72</v>
      </c>
      <c r="E58" s="47" t="s">
        <v>59</v>
      </c>
      <c r="F58" s="48">
        <v>0.029675925925925925</v>
      </c>
      <c r="G58" s="34">
        <f t="shared" si="2"/>
        <v>0.004945987654320988</v>
      </c>
      <c r="H58" s="38">
        <f t="shared" si="3"/>
        <v>8.424336973478939</v>
      </c>
    </row>
    <row r="59" spans="1:8" ht="18">
      <c r="A59" s="44">
        <v>88</v>
      </c>
      <c r="B59" s="44">
        <v>25</v>
      </c>
      <c r="C59" s="44"/>
      <c r="D59" s="44" t="s">
        <v>60</v>
      </c>
      <c r="E59" s="47" t="s">
        <v>61</v>
      </c>
      <c r="F59" s="48">
        <v>0.029687500000000002</v>
      </c>
      <c r="G59" s="34">
        <f t="shared" si="2"/>
        <v>0.004947916666666667</v>
      </c>
      <c r="H59" s="38">
        <f t="shared" si="3"/>
        <v>8.421052631578947</v>
      </c>
    </row>
    <row r="60" spans="1:8" ht="18">
      <c r="A60" s="44">
        <v>89</v>
      </c>
      <c r="B60" s="44">
        <v>26</v>
      </c>
      <c r="C60" s="44"/>
      <c r="D60" s="44" t="s">
        <v>121</v>
      </c>
      <c r="E60" s="47" t="s">
        <v>114</v>
      </c>
      <c r="F60" s="48">
        <v>0.029699074074074072</v>
      </c>
      <c r="G60" s="34">
        <f t="shared" si="2"/>
        <v>0.004949845679012345</v>
      </c>
      <c r="H60" s="38">
        <f t="shared" si="3"/>
        <v>8.417770849571317</v>
      </c>
    </row>
    <row r="61" spans="1:8" ht="18">
      <c r="A61" s="44">
        <v>90</v>
      </c>
      <c r="B61" s="44">
        <v>13</v>
      </c>
      <c r="C61" s="44"/>
      <c r="D61" s="44" t="s">
        <v>113</v>
      </c>
      <c r="E61" s="47" t="s">
        <v>114</v>
      </c>
      <c r="F61" s="48">
        <v>0.02971064814814815</v>
      </c>
      <c r="G61" s="34">
        <f t="shared" si="2"/>
        <v>0.004951774691358025</v>
      </c>
      <c r="H61" s="38">
        <f t="shared" si="3"/>
        <v>8.414491624464356</v>
      </c>
    </row>
    <row r="62" spans="1:8" ht="18">
      <c r="A62" s="44">
        <v>91</v>
      </c>
      <c r="B62" s="44">
        <v>27</v>
      </c>
      <c r="C62" s="44"/>
      <c r="D62" s="44" t="s">
        <v>115</v>
      </c>
      <c r="E62" s="47" t="s">
        <v>116</v>
      </c>
      <c r="F62" s="48">
        <v>0.031712962962962964</v>
      </c>
      <c r="G62" s="34">
        <f t="shared" si="2"/>
        <v>0.005285493827160494</v>
      </c>
      <c r="H62" s="38">
        <f t="shared" si="3"/>
        <v>7.883211678832116</v>
      </c>
    </row>
    <row r="63" spans="1:4" ht="12.75">
      <c r="A63" s="319" t="s">
        <v>172</v>
      </c>
      <c r="B63" s="316"/>
      <c r="C63" s="316"/>
      <c r="D63" s="316"/>
    </row>
    <row r="64" spans="1:8" ht="12.75">
      <c r="A64" s="316" t="s">
        <v>122</v>
      </c>
      <c r="B64" s="316"/>
      <c r="C64" s="316"/>
      <c r="D64" s="316"/>
      <c r="E64" s="316"/>
      <c r="F64" s="316"/>
      <c r="G64" s="316"/>
      <c r="H64" s="316"/>
    </row>
    <row r="65" spans="3:8" ht="12.75">
      <c r="C65" s="288" t="s">
        <v>123</v>
      </c>
      <c r="D65" s="288"/>
      <c r="E65" s="288"/>
      <c r="F65" s="288"/>
      <c r="G65" s="288"/>
      <c r="H65" s="288"/>
    </row>
  </sheetData>
  <mergeCells count="7">
    <mergeCell ref="A64:H64"/>
    <mergeCell ref="C65:H65"/>
    <mergeCell ref="A1:H1"/>
    <mergeCell ref="A2:H2"/>
    <mergeCell ref="A4:D4"/>
    <mergeCell ref="A8:D8"/>
    <mergeCell ref="A63:D63"/>
  </mergeCells>
  <printOptions gridLines="1"/>
  <pageMargins left="0.75" right="0.75" top="1" bottom="1" header="0.5" footer="0.5"/>
  <pageSetup fitToHeight="3" fitToWidth="1" horizontalDpi="600" verticalDpi="600" orientation="portrait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80" zoomScaleNormal="80" workbookViewId="0" topLeftCell="A19">
      <selection activeCell="A53" sqref="A53"/>
    </sheetView>
  </sheetViews>
  <sheetFormatPr defaultColWidth="9.140625" defaultRowHeight="12.75"/>
  <cols>
    <col min="3" max="3" width="13.8515625" style="39" bestFit="1" customWidth="1"/>
    <col min="4" max="4" width="28.28125" style="16" bestFit="1" customWidth="1"/>
    <col min="5" max="5" width="3.8515625" style="0" customWidth="1"/>
    <col min="6" max="6" width="19.140625" style="0" bestFit="1" customWidth="1"/>
    <col min="7" max="7" width="11.28125" style="0" bestFit="1" customWidth="1"/>
    <col min="8" max="8" width="4.00390625" style="0" customWidth="1"/>
    <col min="9" max="9" width="13.8515625" style="0" bestFit="1" customWidth="1"/>
    <col min="10" max="10" width="18.8515625" style="0" customWidth="1"/>
  </cols>
  <sheetData>
    <row r="1" spans="1:10" ht="27">
      <c r="A1" s="284" t="s">
        <v>78</v>
      </c>
      <c r="B1" s="284"/>
      <c r="C1" s="284"/>
      <c r="D1" s="284"/>
      <c r="E1" s="284"/>
      <c r="F1" s="284"/>
      <c r="G1" s="284"/>
      <c r="H1" s="284"/>
      <c r="I1" s="284"/>
      <c r="J1" s="1"/>
    </row>
    <row r="2" spans="1:10" ht="27">
      <c r="A2" s="317">
        <v>40565</v>
      </c>
      <c r="B2" s="317"/>
      <c r="C2" s="317"/>
      <c r="D2" s="317"/>
      <c r="E2" s="317"/>
      <c r="F2" s="317"/>
      <c r="G2" s="317"/>
      <c r="H2" s="317"/>
      <c r="I2" s="317"/>
      <c r="J2" s="1"/>
    </row>
    <row r="3" spans="1:10" ht="14.25" customHeight="1">
      <c r="A3" s="320"/>
      <c r="B3" s="320"/>
      <c r="C3" s="320"/>
      <c r="D3" s="320"/>
      <c r="E3" s="320"/>
      <c r="F3" s="320"/>
      <c r="G3" s="320"/>
      <c r="H3" s="320"/>
      <c r="I3" s="320"/>
      <c r="J3" s="1"/>
    </row>
    <row r="4" spans="1:9" ht="19.5">
      <c r="A4" s="318" t="s">
        <v>82</v>
      </c>
      <c r="B4" s="318"/>
      <c r="C4" s="318"/>
      <c r="D4" s="318"/>
      <c r="F4" s="31" t="s">
        <v>0</v>
      </c>
      <c r="G4" s="32">
        <v>5.89</v>
      </c>
      <c r="H4" s="287" t="s">
        <v>1</v>
      </c>
      <c r="I4" s="287"/>
    </row>
    <row r="5" spans="1:10" ht="14.25">
      <c r="A5" s="3" t="s">
        <v>2</v>
      </c>
      <c r="B5" s="4" t="s">
        <v>3</v>
      </c>
      <c r="C5" s="5" t="s">
        <v>4</v>
      </c>
      <c r="D5" s="6" t="s">
        <v>5</v>
      </c>
      <c r="E5" s="7"/>
      <c r="F5" s="8" t="s">
        <v>6</v>
      </c>
      <c r="G5" s="17" t="s">
        <v>7</v>
      </c>
      <c r="H5" s="10"/>
      <c r="I5" s="9" t="s">
        <v>8</v>
      </c>
      <c r="J5" s="11"/>
    </row>
    <row r="6" spans="1:10" ht="19.5">
      <c r="A6" s="30">
        <v>1</v>
      </c>
      <c r="B6" s="12">
        <v>1</v>
      </c>
      <c r="C6" s="18" t="s">
        <v>27</v>
      </c>
      <c r="D6" s="50" t="s">
        <v>126</v>
      </c>
      <c r="E6" s="13"/>
      <c r="F6" s="26">
        <v>0.01400462962962963</v>
      </c>
      <c r="G6" s="38">
        <f>($G$4/F6)/24</f>
        <v>17.523966942148757</v>
      </c>
      <c r="H6" s="22"/>
      <c r="I6" s="34">
        <f aca="true" t="shared" si="0" ref="I6:I53">F6/$G$4</f>
        <v>0.0023776960321951835</v>
      </c>
      <c r="J6" s="33"/>
    </row>
    <row r="7" spans="1:10" ht="18" customHeight="1">
      <c r="A7" s="28">
        <v>3</v>
      </c>
      <c r="B7" s="12">
        <v>2</v>
      </c>
      <c r="C7" s="18" t="s">
        <v>39</v>
      </c>
      <c r="D7" s="50" t="s">
        <v>127</v>
      </c>
      <c r="E7" s="13"/>
      <c r="F7" s="26">
        <v>0.014490740740740742</v>
      </c>
      <c r="G7" s="38">
        <f aca="true" t="shared" si="1" ref="G7:G53">($G$4/F7)/24</f>
        <v>16.93610223642172</v>
      </c>
      <c r="H7" s="22"/>
      <c r="I7" s="34">
        <f t="shared" si="0"/>
        <v>0.002460227630006917</v>
      </c>
      <c r="J7" s="33"/>
    </row>
    <row r="8" spans="1:10" ht="18" customHeight="1">
      <c r="A8" s="28">
        <v>4</v>
      </c>
      <c r="B8" s="12">
        <v>3</v>
      </c>
      <c r="C8" s="18" t="s">
        <v>30</v>
      </c>
      <c r="D8" s="50" t="s">
        <v>128</v>
      </c>
      <c r="E8" s="23"/>
      <c r="F8" s="26">
        <v>0.015023148148148148</v>
      </c>
      <c r="G8" s="38">
        <f t="shared" si="1"/>
        <v>16.335901386748844</v>
      </c>
      <c r="H8" s="22"/>
      <c r="I8" s="34">
        <f t="shared" si="0"/>
        <v>0.002550619379991197</v>
      </c>
      <c r="J8" s="33"/>
    </row>
    <row r="9" spans="1:10" ht="18" customHeight="1">
      <c r="A9" s="28">
        <v>5</v>
      </c>
      <c r="B9" s="12">
        <v>4</v>
      </c>
      <c r="C9" s="18" t="s">
        <v>21</v>
      </c>
      <c r="D9" s="50" t="s">
        <v>129</v>
      </c>
      <c r="E9" s="23"/>
      <c r="F9" s="26">
        <v>0.015196759259259259</v>
      </c>
      <c r="G9" s="38">
        <f t="shared" si="1"/>
        <v>16.149276466108148</v>
      </c>
      <c r="H9" s="22"/>
      <c r="I9" s="34">
        <f t="shared" si="0"/>
        <v>0.0025800949506382446</v>
      </c>
      <c r="J9" s="33"/>
    </row>
    <row r="10" spans="1:10" ht="18" customHeight="1">
      <c r="A10" s="28">
        <v>6</v>
      </c>
      <c r="B10" s="12">
        <v>5</v>
      </c>
      <c r="C10" s="18" t="s">
        <v>24</v>
      </c>
      <c r="D10" s="50" t="s">
        <v>130</v>
      </c>
      <c r="E10" s="23"/>
      <c r="F10" s="26">
        <v>0.015601851851851851</v>
      </c>
      <c r="G10" s="38">
        <f t="shared" si="1"/>
        <v>15.729970326409495</v>
      </c>
      <c r="H10" s="22"/>
      <c r="I10" s="34">
        <f t="shared" si="0"/>
        <v>0.0026488712821480225</v>
      </c>
      <c r="J10" s="12"/>
    </row>
    <row r="11" spans="1:10" ht="18" customHeight="1">
      <c r="A11" s="28"/>
      <c r="B11" s="12"/>
      <c r="C11" s="18"/>
      <c r="D11" s="50"/>
      <c r="E11" s="23"/>
      <c r="F11" s="26"/>
      <c r="G11" s="38"/>
      <c r="H11" s="22"/>
      <c r="I11" s="34"/>
      <c r="J11" s="12"/>
    </row>
    <row r="12" spans="1:10" ht="18" customHeight="1">
      <c r="A12" s="29">
        <v>7</v>
      </c>
      <c r="B12" s="12">
        <v>6</v>
      </c>
      <c r="C12" s="18" t="s">
        <v>36</v>
      </c>
      <c r="D12" s="50" t="s">
        <v>131</v>
      </c>
      <c r="E12" s="23"/>
      <c r="F12" s="26">
        <v>0.015833333333333335</v>
      </c>
      <c r="G12" s="38">
        <f t="shared" si="1"/>
        <v>15.499999999999998</v>
      </c>
      <c r="H12" s="22"/>
      <c r="I12" s="34">
        <f t="shared" si="0"/>
        <v>0.002688172043010753</v>
      </c>
      <c r="J12" s="12"/>
    </row>
    <row r="13" spans="1:10" ht="18" customHeight="1">
      <c r="A13" s="29">
        <v>8</v>
      </c>
      <c r="B13" s="12">
        <v>7</v>
      </c>
      <c r="C13" s="18" t="s">
        <v>10</v>
      </c>
      <c r="D13" s="50" t="s">
        <v>173</v>
      </c>
      <c r="E13" s="23"/>
      <c r="F13" s="26">
        <v>0.016087962962962964</v>
      </c>
      <c r="G13" s="38">
        <f t="shared" si="1"/>
        <v>15.254676258992804</v>
      </c>
      <c r="H13" s="22"/>
      <c r="I13" s="34">
        <f t="shared" si="0"/>
        <v>0.0027314028799597565</v>
      </c>
      <c r="J13" s="12"/>
    </row>
    <row r="14" spans="1:10" ht="18" customHeight="1">
      <c r="A14" s="28">
        <v>12</v>
      </c>
      <c r="B14" s="12">
        <v>8</v>
      </c>
      <c r="C14" s="18" t="s">
        <v>66</v>
      </c>
      <c r="D14" s="50" t="s">
        <v>132</v>
      </c>
      <c r="E14" s="23"/>
      <c r="F14" s="26">
        <v>0.016400462962962964</v>
      </c>
      <c r="G14" s="38">
        <f t="shared" si="1"/>
        <v>14.964008468595623</v>
      </c>
      <c r="H14" s="22"/>
      <c r="I14" s="34">
        <f t="shared" si="0"/>
        <v>0.002784458907124442</v>
      </c>
      <c r="J14" s="12"/>
    </row>
    <row r="15" spans="1:10" ht="18" customHeight="1">
      <c r="A15" s="28">
        <v>13</v>
      </c>
      <c r="B15" s="12">
        <v>8</v>
      </c>
      <c r="C15" s="18" t="s">
        <v>10</v>
      </c>
      <c r="D15" s="50" t="s">
        <v>133</v>
      </c>
      <c r="E15" s="23"/>
      <c r="F15" s="26">
        <v>0.016550925925925924</v>
      </c>
      <c r="G15" s="38">
        <f t="shared" si="1"/>
        <v>14.827972027972029</v>
      </c>
      <c r="H15" s="22"/>
      <c r="I15" s="34">
        <f t="shared" si="0"/>
        <v>0.0028100044016852164</v>
      </c>
      <c r="J15" s="12"/>
    </row>
    <row r="16" spans="1:10" ht="18" customHeight="1">
      <c r="A16" s="28">
        <v>14</v>
      </c>
      <c r="B16" s="12">
        <v>9</v>
      </c>
      <c r="C16" s="18" t="s">
        <v>25</v>
      </c>
      <c r="D16" s="50" t="s">
        <v>134</v>
      </c>
      <c r="E16" s="23"/>
      <c r="F16" s="26">
        <v>0.016574074074074074</v>
      </c>
      <c r="G16" s="38">
        <f t="shared" si="1"/>
        <v>14.807262569832401</v>
      </c>
      <c r="H16" s="22"/>
      <c r="I16" s="34">
        <f t="shared" si="0"/>
        <v>0.00281393447777149</v>
      </c>
      <c r="J16" s="12"/>
    </row>
    <row r="17" spans="1:10" ht="18" customHeight="1">
      <c r="A17" s="28">
        <v>17</v>
      </c>
      <c r="B17" s="12">
        <v>10</v>
      </c>
      <c r="C17" s="18" t="s">
        <v>19</v>
      </c>
      <c r="D17" s="50" t="s">
        <v>135</v>
      </c>
      <c r="E17" s="23"/>
      <c r="F17" s="26">
        <v>0.01664351851851852</v>
      </c>
      <c r="G17" s="38">
        <f t="shared" si="1"/>
        <v>14.745479833101529</v>
      </c>
      <c r="H17" s="22"/>
      <c r="I17" s="34">
        <f t="shared" si="0"/>
        <v>0.0028257247060303092</v>
      </c>
      <c r="J17" s="12"/>
    </row>
    <row r="18" spans="1:10" ht="18" customHeight="1">
      <c r="A18" s="28"/>
      <c r="B18" s="12"/>
      <c r="C18" s="18"/>
      <c r="D18" s="50"/>
      <c r="E18" s="23"/>
      <c r="F18" s="26"/>
      <c r="G18" s="38"/>
      <c r="H18" s="22"/>
      <c r="I18" s="34"/>
      <c r="J18" s="12"/>
    </row>
    <row r="19" spans="1:10" ht="18" customHeight="1">
      <c r="A19" s="28">
        <v>18</v>
      </c>
      <c r="B19" s="12">
        <v>11</v>
      </c>
      <c r="C19" s="18" t="s">
        <v>10</v>
      </c>
      <c r="D19" s="50" t="s">
        <v>136</v>
      </c>
      <c r="E19" s="23"/>
      <c r="F19" s="26">
        <v>0.016724537037037034</v>
      </c>
      <c r="G19" s="38">
        <f t="shared" si="1"/>
        <v>14.674048442906576</v>
      </c>
      <c r="H19" s="22"/>
      <c r="I19" s="34">
        <f t="shared" si="0"/>
        <v>0.002839479972332264</v>
      </c>
      <c r="J19" s="12"/>
    </row>
    <row r="20" spans="1:10" ht="18" customHeight="1">
      <c r="A20" s="29">
        <v>19</v>
      </c>
      <c r="B20" s="12">
        <v>12</v>
      </c>
      <c r="C20" s="18" t="s">
        <v>22</v>
      </c>
      <c r="D20" s="50" t="s">
        <v>137</v>
      </c>
      <c r="E20" s="23"/>
      <c r="F20" s="26">
        <v>0.016724537037037034</v>
      </c>
      <c r="G20" s="38">
        <f t="shared" si="1"/>
        <v>14.674048442906576</v>
      </c>
      <c r="H20" s="22"/>
      <c r="I20" s="34">
        <f>F20/$G$4</f>
        <v>0.002839479972332264</v>
      </c>
      <c r="J20" s="12"/>
    </row>
    <row r="21" spans="1:10" ht="18" customHeight="1">
      <c r="A21" s="29">
        <v>22</v>
      </c>
      <c r="B21" s="12">
        <v>13</v>
      </c>
      <c r="C21" s="18" t="s">
        <v>138</v>
      </c>
      <c r="D21" s="50" t="s">
        <v>139</v>
      </c>
      <c r="E21" s="23"/>
      <c r="F21" s="26">
        <v>0.017118055555555556</v>
      </c>
      <c r="G21" s="38">
        <f t="shared" si="1"/>
        <v>14.336713995943205</v>
      </c>
      <c r="H21" s="22"/>
      <c r="I21" s="34">
        <f t="shared" si="0"/>
        <v>0.002906291265798906</v>
      </c>
      <c r="J21" s="12"/>
    </row>
    <row r="22" spans="1:10" ht="18" customHeight="1">
      <c r="A22" s="29">
        <v>23</v>
      </c>
      <c r="B22" s="12">
        <v>14</v>
      </c>
      <c r="C22" s="18" t="s">
        <v>15</v>
      </c>
      <c r="D22" s="50" t="s">
        <v>140</v>
      </c>
      <c r="E22" s="23"/>
      <c r="F22" s="26">
        <v>0.01719907407407407</v>
      </c>
      <c r="G22" s="38">
        <f t="shared" si="1"/>
        <v>14.269179004037687</v>
      </c>
      <c r="H22" s="22"/>
      <c r="I22" s="34">
        <f t="shared" si="0"/>
        <v>0.002920046532100861</v>
      </c>
      <c r="J22" s="12"/>
    </row>
    <row r="23" spans="1:10" ht="18" customHeight="1">
      <c r="A23" s="29">
        <v>24</v>
      </c>
      <c r="B23" s="12">
        <v>15</v>
      </c>
      <c r="C23" s="18" t="s">
        <v>17</v>
      </c>
      <c r="D23" s="50" t="s">
        <v>141</v>
      </c>
      <c r="E23" s="23"/>
      <c r="F23" s="26">
        <v>0.01719907407407407</v>
      </c>
      <c r="G23" s="38">
        <f t="shared" si="1"/>
        <v>14.269179004037687</v>
      </c>
      <c r="H23" s="22"/>
      <c r="I23" s="34">
        <f t="shared" si="0"/>
        <v>0.002920046532100861</v>
      </c>
      <c r="J23" s="12"/>
    </row>
    <row r="24" spans="1:10" ht="18" customHeight="1">
      <c r="A24" s="29"/>
      <c r="B24" s="12"/>
      <c r="C24" s="18"/>
      <c r="D24" s="50"/>
      <c r="E24" s="23"/>
      <c r="F24" s="26"/>
      <c r="G24" s="38"/>
      <c r="H24" s="22"/>
      <c r="I24" s="34"/>
      <c r="J24" s="12"/>
    </row>
    <row r="25" spans="1:10" ht="18" customHeight="1">
      <c r="A25" s="29">
        <v>25</v>
      </c>
      <c r="B25" s="12">
        <v>16</v>
      </c>
      <c r="C25" s="18" t="s">
        <v>41</v>
      </c>
      <c r="D25" s="50" t="s">
        <v>142</v>
      </c>
      <c r="E25" s="23"/>
      <c r="F25" s="26">
        <v>0.0175</v>
      </c>
      <c r="G25" s="38">
        <f t="shared" si="1"/>
        <v>14.02380952380952</v>
      </c>
      <c r="H25" s="22"/>
      <c r="I25" s="34">
        <f t="shared" si="0"/>
        <v>0.002971137521222411</v>
      </c>
      <c r="J25" s="33"/>
    </row>
    <row r="26" spans="1:10" ht="18" customHeight="1">
      <c r="A26" s="29">
        <v>26</v>
      </c>
      <c r="B26" s="12">
        <v>17</v>
      </c>
      <c r="C26" s="18" t="s">
        <v>13</v>
      </c>
      <c r="D26" s="50" t="s">
        <v>143</v>
      </c>
      <c r="E26" s="23"/>
      <c r="F26" s="26">
        <v>0.01752314814814815</v>
      </c>
      <c r="G26" s="38">
        <f t="shared" si="1"/>
        <v>14.005284015852046</v>
      </c>
      <c r="H26" s="22"/>
      <c r="I26" s="34">
        <f t="shared" si="0"/>
        <v>0.0029750675973086844</v>
      </c>
      <c r="J26" s="12"/>
    </row>
    <row r="27" spans="1:10" ht="18" customHeight="1">
      <c r="A27" s="29">
        <v>29</v>
      </c>
      <c r="B27" s="12">
        <v>18</v>
      </c>
      <c r="C27" s="18" t="s">
        <v>31</v>
      </c>
      <c r="D27" s="50" t="s">
        <v>144</v>
      </c>
      <c r="E27" s="23"/>
      <c r="F27" s="26">
        <v>0.017858796296296296</v>
      </c>
      <c r="G27" s="38">
        <f t="shared" si="1"/>
        <v>13.742060920285157</v>
      </c>
      <c r="H27" s="22"/>
      <c r="I27" s="34">
        <f>F27/$G$4</f>
        <v>0.003032053700559643</v>
      </c>
      <c r="J27" s="12"/>
    </row>
    <row r="28" spans="1:10" ht="18" customHeight="1">
      <c r="A28" s="29">
        <v>30</v>
      </c>
      <c r="B28" s="12">
        <v>19</v>
      </c>
      <c r="C28" s="18" t="s">
        <v>145</v>
      </c>
      <c r="D28" s="50" t="s">
        <v>146</v>
      </c>
      <c r="E28" s="23"/>
      <c r="F28" s="26">
        <v>0.017951388888888888</v>
      </c>
      <c r="G28" s="38">
        <f t="shared" si="1"/>
        <v>13.671179883945841</v>
      </c>
      <c r="H28" s="22"/>
      <c r="I28" s="34">
        <f t="shared" si="0"/>
        <v>0.003047774004904735</v>
      </c>
      <c r="J28" s="12"/>
    </row>
    <row r="29" spans="1:10" ht="18" customHeight="1">
      <c r="A29" s="29">
        <v>35</v>
      </c>
      <c r="B29" s="12">
        <v>20</v>
      </c>
      <c r="C29" s="18" t="s">
        <v>36</v>
      </c>
      <c r="D29" s="50" t="s">
        <v>147</v>
      </c>
      <c r="E29" s="23"/>
      <c r="F29" s="26">
        <v>0.01840277777777778</v>
      </c>
      <c r="G29" s="38">
        <f t="shared" si="1"/>
        <v>13.335849056603772</v>
      </c>
      <c r="H29" s="22"/>
      <c r="I29" s="34">
        <f t="shared" si="0"/>
        <v>0.0031244104885870595</v>
      </c>
      <c r="J29" s="12"/>
    </row>
    <row r="30" spans="1:10" ht="18" customHeight="1">
      <c r="A30" s="29"/>
      <c r="B30" s="12"/>
      <c r="C30" s="18"/>
      <c r="D30" s="50"/>
      <c r="E30" s="23"/>
      <c r="F30" s="26"/>
      <c r="G30" s="38"/>
      <c r="H30" s="22"/>
      <c r="I30" s="34"/>
      <c r="J30" s="12"/>
    </row>
    <row r="31" spans="1:10" ht="18" customHeight="1">
      <c r="A31" s="29">
        <v>37</v>
      </c>
      <c r="B31" s="12">
        <v>21</v>
      </c>
      <c r="C31" s="18" t="s">
        <v>9</v>
      </c>
      <c r="D31" s="50" t="s">
        <v>148</v>
      </c>
      <c r="E31" s="23"/>
      <c r="F31" s="26">
        <v>0.018587962962962962</v>
      </c>
      <c r="G31" s="38">
        <f t="shared" si="1"/>
        <v>13.202988792029887</v>
      </c>
      <c r="H31" s="22"/>
      <c r="I31" s="34">
        <f t="shared" si="0"/>
        <v>0.0031558510972772434</v>
      </c>
      <c r="J31" s="12"/>
    </row>
    <row r="32" spans="1:10" ht="18" customHeight="1">
      <c r="A32" s="29">
        <v>42</v>
      </c>
      <c r="B32" s="12">
        <v>22</v>
      </c>
      <c r="C32" s="18" t="s">
        <v>149</v>
      </c>
      <c r="D32" s="50" t="s">
        <v>147</v>
      </c>
      <c r="E32" s="23"/>
      <c r="F32" s="26">
        <v>0.019467592592592595</v>
      </c>
      <c r="G32" s="38">
        <f t="shared" si="1"/>
        <v>12.606420927467298</v>
      </c>
      <c r="H32" s="22"/>
      <c r="I32" s="34">
        <f t="shared" si="0"/>
        <v>0.003305193988555619</v>
      </c>
      <c r="J32" s="12"/>
    </row>
    <row r="33" spans="1:10" ht="18" customHeight="1">
      <c r="A33" s="29">
        <v>45</v>
      </c>
      <c r="B33" s="12">
        <v>23</v>
      </c>
      <c r="C33" s="18" t="s">
        <v>28</v>
      </c>
      <c r="D33" s="50" t="s">
        <v>150</v>
      </c>
      <c r="E33" s="23"/>
      <c r="F33" s="26">
        <v>0.019768518518518515</v>
      </c>
      <c r="G33" s="38">
        <f t="shared" si="1"/>
        <v>12.414519906323186</v>
      </c>
      <c r="H33" s="22"/>
      <c r="I33" s="34">
        <f t="shared" si="0"/>
        <v>0.0033562849776771673</v>
      </c>
      <c r="J33" s="12"/>
    </row>
    <row r="34" spans="1:10" ht="18" customHeight="1">
      <c r="A34" s="29">
        <v>46</v>
      </c>
      <c r="B34" s="12">
        <v>24</v>
      </c>
      <c r="C34" s="18" t="s">
        <v>41</v>
      </c>
      <c r="D34" s="50" t="s">
        <v>151</v>
      </c>
      <c r="E34" s="23"/>
      <c r="F34" s="26">
        <v>0.019780092592592592</v>
      </c>
      <c r="G34" s="38">
        <f t="shared" si="1"/>
        <v>12.407255705090696</v>
      </c>
      <c r="H34" s="22"/>
      <c r="I34" s="34">
        <f t="shared" si="0"/>
        <v>0.0033582500157203045</v>
      </c>
      <c r="J34" s="12"/>
    </row>
    <row r="35" spans="1:10" ht="18" customHeight="1">
      <c r="A35" s="29">
        <v>53</v>
      </c>
      <c r="B35" s="12">
        <v>25</v>
      </c>
      <c r="C35" s="18" t="s">
        <v>152</v>
      </c>
      <c r="D35" s="50" t="s">
        <v>143</v>
      </c>
      <c r="E35" s="23"/>
      <c r="F35" s="26">
        <v>0.020532407407407405</v>
      </c>
      <c r="G35" s="38">
        <f t="shared" si="1"/>
        <v>11.952649379932355</v>
      </c>
      <c r="H35" s="22"/>
      <c r="I35" s="34">
        <f t="shared" si="0"/>
        <v>0.0034859774885241776</v>
      </c>
      <c r="J35" s="12"/>
    </row>
    <row r="36" spans="1:10" ht="18" customHeight="1">
      <c r="A36" s="29"/>
      <c r="B36" s="12"/>
      <c r="C36" s="18"/>
      <c r="D36" s="50"/>
      <c r="E36" s="23"/>
      <c r="F36" s="26"/>
      <c r="G36" s="38"/>
      <c r="H36" s="22"/>
      <c r="I36" s="34"/>
      <c r="J36" s="12"/>
    </row>
    <row r="37" spans="1:10" ht="18">
      <c r="A37" s="29">
        <v>56</v>
      </c>
      <c r="B37" s="12">
        <v>26</v>
      </c>
      <c r="C37" s="18" t="s">
        <v>16</v>
      </c>
      <c r="D37" s="50" t="s">
        <v>150</v>
      </c>
      <c r="E37" s="23"/>
      <c r="F37" s="26">
        <v>0.020752314814814814</v>
      </c>
      <c r="G37" s="38">
        <f t="shared" si="1"/>
        <v>11.825989960959285</v>
      </c>
      <c r="H37" s="22"/>
      <c r="I37" s="34">
        <f t="shared" si="0"/>
        <v>0.0035233132113437716</v>
      </c>
      <c r="J37" s="12"/>
    </row>
    <row r="38" spans="1:10" ht="18">
      <c r="A38" s="29">
        <v>58</v>
      </c>
      <c r="B38" s="12">
        <v>27</v>
      </c>
      <c r="C38" s="18" t="s">
        <v>26</v>
      </c>
      <c r="D38" s="50" t="s">
        <v>153</v>
      </c>
      <c r="E38" s="23"/>
      <c r="F38" s="26">
        <v>0.02082175925925926</v>
      </c>
      <c r="G38" s="38">
        <f t="shared" si="1"/>
        <v>11.786548082267927</v>
      </c>
      <c r="H38" s="22"/>
      <c r="I38" s="34">
        <f t="shared" si="0"/>
        <v>0.003535103439602591</v>
      </c>
      <c r="J38" s="12"/>
    </row>
    <row r="39" spans="1:10" ht="18">
      <c r="A39" s="29">
        <v>61</v>
      </c>
      <c r="B39" s="12">
        <v>28</v>
      </c>
      <c r="C39" s="18" t="s">
        <v>154</v>
      </c>
      <c r="D39" s="50" t="s">
        <v>155</v>
      </c>
      <c r="E39" s="23"/>
      <c r="F39" s="26">
        <v>0.021435185185185186</v>
      </c>
      <c r="G39" s="38">
        <f t="shared" si="1"/>
        <v>11.449244060475161</v>
      </c>
      <c r="H39" s="22"/>
      <c r="I39" s="34">
        <f t="shared" si="0"/>
        <v>0.0036392504558888264</v>
      </c>
      <c r="J39" s="12"/>
    </row>
    <row r="40" spans="1:10" ht="18">
      <c r="A40" s="29">
        <v>66</v>
      </c>
      <c r="B40" s="12">
        <v>29</v>
      </c>
      <c r="C40" s="18" t="s">
        <v>15</v>
      </c>
      <c r="D40" s="50" t="s">
        <v>156</v>
      </c>
      <c r="E40" s="23"/>
      <c r="F40" s="26">
        <v>0.021944444444444447</v>
      </c>
      <c r="G40" s="38">
        <f t="shared" si="1"/>
        <v>11.183544303797467</v>
      </c>
      <c r="H40" s="22"/>
      <c r="I40" s="34">
        <f t="shared" si="0"/>
        <v>0.003725712129786833</v>
      </c>
      <c r="J40" s="12"/>
    </row>
    <row r="41" spans="1:10" ht="18">
      <c r="A41" s="29">
        <v>67</v>
      </c>
      <c r="B41" s="12">
        <v>30</v>
      </c>
      <c r="C41" s="18" t="s">
        <v>157</v>
      </c>
      <c r="D41" s="50" t="s">
        <v>158</v>
      </c>
      <c r="E41" s="23"/>
      <c r="F41" s="26">
        <v>0.022083333333333333</v>
      </c>
      <c r="G41" s="38">
        <f t="shared" si="1"/>
        <v>11.113207547169809</v>
      </c>
      <c r="H41" s="22"/>
      <c r="I41" s="34">
        <f t="shared" si="0"/>
        <v>0.003749292586304471</v>
      </c>
      <c r="J41" s="12"/>
    </row>
    <row r="42" spans="1:10" ht="18">
      <c r="A42" s="29"/>
      <c r="B42" s="12"/>
      <c r="C42" s="18"/>
      <c r="D42" s="50"/>
      <c r="E42" s="23"/>
      <c r="F42" s="26"/>
      <c r="G42" s="38"/>
      <c r="H42" s="22"/>
      <c r="I42" s="34"/>
      <c r="J42" s="12"/>
    </row>
    <row r="43" spans="1:10" ht="18">
      <c r="A43" s="29">
        <v>70</v>
      </c>
      <c r="B43" s="12">
        <v>31</v>
      </c>
      <c r="C43" s="18" t="s">
        <v>159</v>
      </c>
      <c r="D43" s="50" t="s">
        <v>160</v>
      </c>
      <c r="E43" s="23"/>
      <c r="F43" s="26">
        <v>0.02246527777777778</v>
      </c>
      <c r="G43" s="38">
        <f t="shared" si="1"/>
        <v>10.924265842349305</v>
      </c>
      <c r="H43" s="22"/>
      <c r="I43" s="34">
        <f t="shared" si="0"/>
        <v>0.0038141388417279763</v>
      </c>
      <c r="J43" s="12"/>
    </row>
    <row r="44" spans="1:10" ht="18">
      <c r="A44" s="29">
        <v>73</v>
      </c>
      <c r="B44" s="12">
        <v>32</v>
      </c>
      <c r="C44" s="18" t="s">
        <v>73</v>
      </c>
      <c r="D44" s="50" t="s">
        <v>161</v>
      </c>
      <c r="E44" s="23"/>
      <c r="F44" s="26">
        <v>0.022685185185185183</v>
      </c>
      <c r="G44" s="38">
        <f t="shared" si="1"/>
        <v>10.818367346938777</v>
      </c>
      <c r="H44" s="22"/>
      <c r="I44" s="34">
        <f t="shared" si="0"/>
        <v>0.0038514745645475694</v>
      </c>
      <c r="J44" s="12"/>
    </row>
    <row r="45" spans="1:10" ht="18">
      <c r="A45" s="29">
        <v>74</v>
      </c>
      <c r="B45" s="12">
        <v>33</v>
      </c>
      <c r="C45" s="18" t="s">
        <v>46</v>
      </c>
      <c r="D45" s="50" t="s">
        <v>150</v>
      </c>
      <c r="E45" s="23"/>
      <c r="F45" s="26">
        <v>0.022777777777777775</v>
      </c>
      <c r="G45" s="38">
        <f t="shared" si="1"/>
        <v>10.77439024390244</v>
      </c>
      <c r="H45" s="22"/>
      <c r="I45" s="34">
        <f t="shared" si="0"/>
        <v>0.0038671948688926614</v>
      </c>
      <c r="J45" s="12"/>
    </row>
    <row r="46" spans="1:10" ht="18">
      <c r="A46" s="29">
        <v>76</v>
      </c>
      <c r="B46" s="12">
        <v>34</v>
      </c>
      <c r="C46" s="18" t="s">
        <v>74</v>
      </c>
      <c r="D46" s="50" t="s">
        <v>162</v>
      </c>
      <c r="E46" s="23"/>
      <c r="F46" s="26">
        <v>0.02287037037037037</v>
      </c>
      <c r="G46" s="38">
        <f t="shared" si="1"/>
        <v>10.730769230769232</v>
      </c>
      <c r="H46" s="22"/>
      <c r="I46" s="34">
        <f t="shared" si="0"/>
        <v>0.0038829151732377542</v>
      </c>
      <c r="J46" s="12"/>
    </row>
    <row r="47" spans="1:10" ht="18">
      <c r="A47" s="29">
        <v>79</v>
      </c>
      <c r="B47" s="12">
        <v>35</v>
      </c>
      <c r="C47" s="18" t="s">
        <v>35</v>
      </c>
      <c r="D47" s="50" t="s">
        <v>163</v>
      </c>
      <c r="E47" s="23"/>
      <c r="F47" s="26">
        <v>0.023159722222222224</v>
      </c>
      <c r="G47" s="38">
        <f t="shared" si="1"/>
        <v>10.59670164917541</v>
      </c>
      <c r="H47" s="22"/>
      <c r="I47" s="34">
        <f t="shared" si="0"/>
        <v>0.0039320411243161674</v>
      </c>
      <c r="J47" s="12"/>
    </row>
    <row r="48" spans="1:10" ht="18">
      <c r="A48" s="29"/>
      <c r="B48" s="12"/>
      <c r="C48" s="18"/>
      <c r="D48" s="50"/>
      <c r="E48" s="23"/>
      <c r="F48" s="26"/>
      <c r="G48" s="38"/>
      <c r="H48" s="22"/>
      <c r="I48" s="34"/>
      <c r="J48" s="12"/>
    </row>
    <row r="49" spans="1:10" ht="18">
      <c r="A49" s="29">
        <v>83</v>
      </c>
      <c r="B49" s="12">
        <v>36</v>
      </c>
      <c r="C49" s="18" t="s">
        <v>37</v>
      </c>
      <c r="D49" s="50" t="s">
        <v>164</v>
      </c>
      <c r="E49" s="23"/>
      <c r="F49" s="26">
        <v>0.024814814814814817</v>
      </c>
      <c r="G49" s="38">
        <f t="shared" si="1"/>
        <v>9.889925373134327</v>
      </c>
      <c r="H49" s="22"/>
      <c r="I49" s="34">
        <f t="shared" si="0"/>
        <v>0.004213041564484689</v>
      </c>
      <c r="J49" s="12"/>
    </row>
    <row r="50" spans="1:10" ht="18">
      <c r="A50" s="29">
        <v>84</v>
      </c>
      <c r="B50" s="12">
        <v>37</v>
      </c>
      <c r="C50" s="18" t="s">
        <v>77</v>
      </c>
      <c r="D50" s="50" t="s">
        <v>165</v>
      </c>
      <c r="E50" s="23"/>
      <c r="F50" s="26">
        <v>0.02576388888888889</v>
      </c>
      <c r="G50" s="38">
        <f t="shared" si="1"/>
        <v>9.525606469002694</v>
      </c>
      <c r="H50" s="22"/>
      <c r="I50" s="34">
        <f t="shared" si="0"/>
        <v>0.004374174684021883</v>
      </c>
      <c r="J50" s="12"/>
    </row>
    <row r="51" spans="1:10" ht="18">
      <c r="A51" s="29">
        <v>85</v>
      </c>
      <c r="B51" s="12">
        <v>38</v>
      </c>
      <c r="C51" s="18" t="s">
        <v>166</v>
      </c>
      <c r="D51" s="50" t="s">
        <v>167</v>
      </c>
      <c r="E51" s="23"/>
      <c r="F51" s="26">
        <v>0.028483796296296295</v>
      </c>
      <c r="G51" s="38">
        <f t="shared" si="1"/>
        <v>8.616009752133278</v>
      </c>
      <c r="H51" s="22"/>
      <c r="I51" s="34">
        <f t="shared" si="0"/>
        <v>0.004835958624158964</v>
      </c>
      <c r="J51" s="12"/>
    </row>
    <row r="52" spans="1:10" ht="18">
      <c r="A52" s="29">
        <v>86</v>
      </c>
      <c r="B52" s="12">
        <v>39</v>
      </c>
      <c r="C52" s="18" t="s">
        <v>72</v>
      </c>
      <c r="D52" s="50" t="s">
        <v>168</v>
      </c>
      <c r="E52" s="23"/>
      <c r="F52" s="26">
        <v>0.028819444444444443</v>
      </c>
      <c r="G52" s="38">
        <f t="shared" si="1"/>
        <v>8.51566265060241</v>
      </c>
      <c r="H52" s="22"/>
      <c r="I52" s="34">
        <f t="shared" si="0"/>
        <v>0.004892944727409923</v>
      </c>
      <c r="J52" s="12"/>
    </row>
    <row r="53" spans="1:10" ht="18">
      <c r="A53" s="29">
        <v>88</v>
      </c>
      <c r="B53" s="12">
        <v>40</v>
      </c>
      <c r="C53" s="18" t="s">
        <v>169</v>
      </c>
      <c r="D53" s="50" t="s">
        <v>170</v>
      </c>
      <c r="E53" s="23"/>
      <c r="F53" s="26">
        <v>0.02957175925925926</v>
      </c>
      <c r="G53" s="38">
        <f t="shared" si="1"/>
        <v>8.299021526418786</v>
      </c>
      <c r="H53" s="22"/>
      <c r="I53" s="34">
        <f t="shared" si="0"/>
        <v>0.005020672200213796</v>
      </c>
      <c r="J53" s="12"/>
    </row>
    <row r="54" spans="1:9" ht="19.5">
      <c r="A54" s="23"/>
      <c r="B54" s="14"/>
      <c r="C54" s="18"/>
      <c r="D54" s="49"/>
      <c r="E54" s="13"/>
      <c r="F54" s="19"/>
      <c r="G54" s="20"/>
      <c r="H54" s="25"/>
      <c r="I54" s="21"/>
    </row>
    <row r="55" spans="1:9" ht="15">
      <c r="A55" s="23"/>
      <c r="B55" s="27" t="s">
        <v>171</v>
      </c>
      <c r="C55" s="14"/>
      <c r="D55" s="15"/>
      <c r="F55" s="24"/>
      <c r="G55" s="16"/>
      <c r="I55" s="2"/>
    </row>
  </sheetData>
  <mergeCells count="5">
    <mergeCell ref="A4:D4"/>
    <mergeCell ref="A1:I1"/>
    <mergeCell ref="A2:I2"/>
    <mergeCell ref="A3:I3"/>
    <mergeCell ref="H4:I4"/>
  </mergeCells>
  <conditionalFormatting sqref="A6:A11 A14:A19">
    <cfRule type="expression" priority="1" dxfId="0" stopIfTrue="1">
      <formula>ISBLANK(B6)</formula>
    </cfRule>
  </conditionalFormatting>
  <conditionalFormatting sqref="F19 F25 F31 F37 F43 F49 F12:F14">
    <cfRule type="expression" priority="2" dxfId="2" stopIfTrue="1">
      <formula>OR(ISBLANK(F12),COUNT(I12:$J$1012)=0)</formula>
    </cfRule>
    <cfRule type="expression" priority="3" dxfId="1" stopIfTrue="1">
      <formula>F12&lt;MAX($I$4:J10)</formula>
    </cfRule>
  </conditionalFormatting>
  <conditionalFormatting sqref="D6:D53">
    <cfRule type="expression" priority="4" dxfId="1" stopIfTrue="1">
      <formula>ISNA(D6)</formula>
    </cfRule>
  </conditionalFormatting>
  <conditionalFormatting sqref="F6:F11 F15:F18 F20:F24 F26:F30 F32:F36 F38:F42 F44:F48 F50:F53">
    <cfRule type="expression" priority="5" dxfId="2" stopIfTrue="1">
      <formula>OR(ISBLANK(F6),COUNT(I6:$J$1012)=0)</formula>
    </cfRule>
    <cfRule type="expression" priority="6" dxfId="1" stopIfTrue="1">
      <formula>F6&lt;MAX($I$4:J5)</formula>
    </cfRule>
  </conditionalFormatting>
  <printOptions gridLines="1"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workbookViewId="0" topLeftCell="A19">
      <selection activeCell="A37" sqref="A37:IV37"/>
    </sheetView>
  </sheetViews>
  <sheetFormatPr defaultColWidth="9.140625" defaultRowHeight="12.75"/>
  <cols>
    <col min="1" max="1" width="9.8515625" style="0" bestFit="1" customWidth="1"/>
    <col min="2" max="2" width="3.28125" style="0" bestFit="1" customWidth="1"/>
    <col min="3" max="3" width="15.421875" style="0" customWidth="1"/>
    <col min="4" max="4" width="27.421875" style="16" bestFit="1" customWidth="1"/>
    <col min="5" max="5" width="1.7109375" style="0" customWidth="1"/>
    <col min="6" max="6" width="17.28125" style="0" bestFit="1" customWidth="1"/>
    <col min="7" max="7" width="20.421875" style="0" bestFit="1" customWidth="1"/>
    <col min="8" max="8" width="1.1484375" style="0" customWidth="1"/>
    <col min="9" max="9" width="9.8515625" style="0" bestFit="1" customWidth="1"/>
    <col min="10" max="10" width="3.00390625" style="0" customWidth="1"/>
    <col min="11" max="11" width="68.28125" style="0" customWidth="1"/>
    <col min="12" max="12" width="0.13671875" style="0" customWidth="1"/>
    <col min="13" max="13" width="10.28125" style="0" hidden="1" customWidth="1"/>
    <col min="14" max="14" width="0.13671875" style="0" customWidth="1"/>
  </cols>
  <sheetData>
    <row r="1" spans="1:10" s="67" customFormat="1" ht="33">
      <c r="A1" s="284" t="s">
        <v>1027</v>
      </c>
      <c r="B1" s="284"/>
      <c r="C1" s="284"/>
      <c r="D1" s="284"/>
      <c r="E1" s="284"/>
      <c r="F1" s="284"/>
      <c r="G1" s="284"/>
      <c r="H1" s="284"/>
      <c r="I1" s="284"/>
      <c r="J1" s="66"/>
    </row>
    <row r="2" spans="1:10" s="67" customFormat="1" ht="33">
      <c r="A2" s="285">
        <v>40845</v>
      </c>
      <c r="B2" s="285"/>
      <c r="C2" s="285"/>
      <c r="D2" s="285"/>
      <c r="E2" s="285"/>
      <c r="F2" s="285"/>
      <c r="G2" s="285"/>
      <c r="H2" s="285"/>
      <c r="I2" s="285"/>
      <c r="J2" s="66"/>
    </row>
    <row r="3" spans="1:11" ht="15">
      <c r="A3" s="68" t="s">
        <v>372</v>
      </c>
      <c r="B3" s="69" t="s">
        <v>3</v>
      </c>
      <c r="C3" s="70" t="s">
        <v>43</v>
      </c>
      <c r="D3" s="149" t="s">
        <v>5</v>
      </c>
      <c r="E3" s="72"/>
      <c r="F3" s="73" t="s">
        <v>80</v>
      </c>
      <c r="G3" s="73" t="s">
        <v>238</v>
      </c>
      <c r="H3" s="74"/>
      <c r="I3" s="75" t="s">
        <v>239</v>
      </c>
      <c r="J3" s="76"/>
      <c r="K3" s="165" t="s">
        <v>805</v>
      </c>
    </row>
    <row r="4" spans="1:10" s="67" customFormat="1" ht="19.5">
      <c r="A4" s="51"/>
      <c r="B4" s="95"/>
      <c r="C4" s="96"/>
      <c r="D4" s="92"/>
      <c r="E4" s="93"/>
      <c r="F4" s="77" t="s">
        <v>0</v>
      </c>
      <c r="G4" s="89">
        <v>4.6</v>
      </c>
      <c r="H4" s="287" t="s">
        <v>1</v>
      </c>
      <c r="I4" s="287"/>
      <c r="J4"/>
    </row>
    <row r="5" spans="1:11" s="11" customFormat="1" ht="19.5">
      <c r="A5" s="266">
        <v>1</v>
      </c>
      <c r="B5" s="12">
        <v>1</v>
      </c>
      <c r="C5" s="252" t="s">
        <v>373</v>
      </c>
      <c r="D5" s="253" t="s">
        <v>190</v>
      </c>
      <c r="E5" s="154"/>
      <c r="F5" s="155">
        <v>0.010659722222222221</v>
      </c>
      <c r="G5" s="166">
        <f aca="true" t="shared" si="0" ref="G5:G31">F5/$G$4</f>
        <v>0.002317330917874396</v>
      </c>
      <c r="H5" s="83"/>
      <c r="I5" s="84">
        <f aca="true" t="shared" si="1" ref="I5:I31">($G$4/F5)/24</f>
        <v>17.980456026058633</v>
      </c>
      <c r="K5" s="165" t="s">
        <v>1018</v>
      </c>
    </row>
    <row r="6" spans="1:11" s="11" customFormat="1" ht="19.5">
      <c r="A6" s="266">
        <v>2</v>
      </c>
      <c r="B6" s="12">
        <v>2</v>
      </c>
      <c r="C6" s="252" t="s">
        <v>27</v>
      </c>
      <c r="D6" s="253" t="s">
        <v>126</v>
      </c>
      <c r="E6" s="154"/>
      <c r="F6" s="155">
        <v>0.010717592592592593</v>
      </c>
      <c r="G6" s="166">
        <f t="shared" si="0"/>
        <v>0.0023299114331723028</v>
      </c>
      <c r="H6" s="83"/>
      <c r="I6" s="84">
        <f t="shared" si="1"/>
        <v>17.88336933045356</v>
      </c>
      <c r="K6" s="165" t="s">
        <v>1019</v>
      </c>
    </row>
    <row r="7" spans="1:11" s="11" customFormat="1" ht="19.5">
      <c r="A7" s="266">
        <v>3</v>
      </c>
      <c r="B7" s="12">
        <v>3</v>
      </c>
      <c r="C7" s="252" t="s">
        <v>39</v>
      </c>
      <c r="D7" s="253" t="s">
        <v>127</v>
      </c>
      <c r="E7" s="154"/>
      <c r="F7" s="155">
        <v>0.010798611111111111</v>
      </c>
      <c r="G7" s="166">
        <f t="shared" si="0"/>
        <v>0.0023475241545893723</v>
      </c>
      <c r="H7" s="83"/>
      <c r="I7" s="84">
        <f t="shared" si="1"/>
        <v>17.7491961414791</v>
      </c>
      <c r="K7" s="165" t="s">
        <v>1020</v>
      </c>
    </row>
    <row r="8" spans="1:11" s="11" customFormat="1" ht="19.5">
      <c r="A8" s="266">
        <v>4</v>
      </c>
      <c r="B8" s="12">
        <v>4</v>
      </c>
      <c r="C8" s="252" t="s">
        <v>21</v>
      </c>
      <c r="D8" s="253" t="s">
        <v>129</v>
      </c>
      <c r="E8" s="154"/>
      <c r="F8" s="155">
        <v>0.010833333333333334</v>
      </c>
      <c r="G8" s="166">
        <f t="shared" si="0"/>
        <v>0.002355072463768116</v>
      </c>
      <c r="H8" s="83"/>
      <c r="I8" s="84">
        <f t="shared" si="1"/>
        <v>17.69230769230769</v>
      </c>
      <c r="K8" s="165"/>
    </row>
    <row r="9" spans="1:11" s="11" customFormat="1" ht="19.5">
      <c r="A9" s="266">
        <v>6</v>
      </c>
      <c r="B9" s="12">
        <v>5</v>
      </c>
      <c r="C9" s="252" t="s">
        <v>885</v>
      </c>
      <c r="D9" s="253" t="s">
        <v>190</v>
      </c>
      <c r="E9" s="154"/>
      <c r="F9" s="155">
        <v>0.011030092592592591</v>
      </c>
      <c r="G9" s="166">
        <f t="shared" si="0"/>
        <v>0.0023978462157809985</v>
      </c>
      <c r="H9" s="83"/>
      <c r="I9" s="84">
        <f t="shared" si="1"/>
        <v>17.376705141657922</v>
      </c>
      <c r="K9" s="165"/>
    </row>
    <row r="10" spans="1:11" s="11" customFormat="1" ht="19.5">
      <c r="A10" s="266">
        <v>9</v>
      </c>
      <c r="B10" s="12">
        <v>6</v>
      </c>
      <c r="C10" s="252" t="s">
        <v>25</v>
      </c>
      <c r="D10" s="253" t="s">
        <v>188</v>
      </c>
      <c r="E10" s="154"/>
      <c r="F10" s="155">
        <v>0.011168981481481481</v>
      </c>
      <c r="G10" s="166">
        <f t="shared" si="0"/>
        <v>0.002428039452495974</v>
      </c>
      <c r="H10" s="83"/>
      <c r="I10" s="84">
        <f t="shared" si="1"/>
        <v>17.16062176165803</v>
      </c>
      <c r="K10" s="165"/>
    </row>
    <row r="11" spans="1:11" s="11" customFormat="1" ht="19.5">
      <c r="A11" s="266">
        <v>10</v>
      </c>
      <c r="B11" s="12">
        <v>7</v>
      </c>
      <c r="C11" s="252" t="s">
        <v>30</v>
      </c>
      <c r="D11" s="253" t="s">
        <v>128</v>
      </c>
      <c r="E11" s="154"/>
      <c r="F11" s="155">
        <v>0.011180555555555556</v>
      </c>
      <c r="G11" s="166">
        <f t="shared" si="0"/>
        <v>0.002430555555555556</v>
      </c>
      <c r="H11" s="83"/>
      <c r="I11" s="84">
        <f t="shared" si="1"/>
        <v>17.142857142857142</v>
      </c>
      <c r="K11" s="165"/>
    </row>
    <row r="12" spans="1:11" s="11" customFormat="1" ht="20.25" thickBot="1">
      <c r="A12" s="266">
        <v>12</v>
      </c>
      <c r="B12" s="12">
        <v>8</v>
      </c>
      <c r="C12" s="252" t="s">
        <v>24</v>
      </c>
      <c r="D12" s="253" t="s">
        <v>130</v>
      </c>
      <c r="E12" s="154"/>
      <c r="F12" s="155">
        <v>0.011412037037037038</v>
      </c>
      <c r="G12" s="166">
        <f t="shared" si="0"/>
        <v>0.0024808776167471822</v>
      </c>
      <c r="H12" s="83"/>
      <c r="I12" s="84">
        <f t="shared" si="1"/>
        <v>16.795131845841784</v>
      </c>
      <c r="K12" s="165"/>
    </row>
    <row r="13" spans="1:14" s="11" customFormat="1" ht="20.25" thickBot="1">
      <c r="A13" s="266">
        <v>13</v>
      </c>
      <c r="B13" s="12">
        <v>9</v>
      </c>
      <c r="C13" s="252" t="s">
        <v>18</v>
      </c>
      <c r="D13" s="253" t="s">
        <v>189</v>
      </c>
      <c r="E13" s="154"/>
      <c r="F13" s="155">
        <v>0.011585648148148149</v>
      </c>
      <c r="G13" s="166">
        <f t="shared" si="0"/>
        <v>0.002518619162640902</v>
      </c>
      <c r="H13" s="83"/>
      <c r="I13" s="84">
        <f t="shared" si="1"/>
        <v>16.54345654345654</v>
      </c>
      <c r="K13" s="267" t="s">
        <v>1033</v>
      </c>
      <c r="L13" s="268"/>
      <c r="M13" s="268"/>
      <c r="N13" s="269"/>
    </row>
    <row r="14" spans="1:9" s="11" customFormat="1" ht="19.5">
      <c r="A14" s="91">
        <v>20</v>
      </c>
      <c r="B14" s="12">
        <v>10</v>
      </c>
      <c r="C14" s="252" t="s">
        <v>10</v>
      </c>
      <c r="D14" s="253" t="s">
        <v>133</v>
      </c>
      <c r="E14" s="154"/>
      <c r="F14" s="155">
        <v>0.012314814814814815</v>
      </c>
      <c r="G14" s="166">
        <f t="shared" si="0"/>
        <v>0.002677133655394525</v>
      </c>
      <c r="H14" s="83"/>
      <c r="I14" s="84">
        <f t="shared" si="1"/>
        <v>15.56390977443609</v>
      </c>
    </row>
    <row r="15" spans="1:9" s="11" customFormat="1" ht="19.5">
      <c r="A15" s="91">
        <v>21</v>
      </c>
      <c r="B15" s="12">
        <v>11</v>
      </c>
      <c r="C15" s="252" t="s">
        <v>10</v>
      </c>
      <c r="D15" s="253" t="s">
        <v>136</v>
      </c>
      <c r="E15" s="154"/>
      <c r="F15" s="155">
        <v>0.012326388888888888</v>
      </c>
      <c r="G15" s="166">
        <f t="shared" si="0"/>
        <v>0.0026796497584541065</v>
      </c>
      <c r="H15" s="83"/>
      <c r="I15" s="84">
        <f t="shared" si="1"/>
        <v>15.549295774647886</v>
      </c>
    </row>
    <row r="16" spans="1:11" s="11" customFormat="1" ht="19.5">
      <c r="A16" s="91">
        <v>26</v>
      </c>
      <c r="B16" s="12">
        <v>12</v>
      </c>
      <c r="C16" s="252" t="s">
        <v>15</v>
      </c>
      <c r="D16" s="253" t="s">
        <v>140</v>
      </c>
      <c r="E16" s="154"/>
      <c r="F16" s="155">
        <v>0.012743055555555556</v>
      </c>
      <c r="G16" s="166">
        <f t="shared" si="0"/>
        <v>0.002770229468599034</v>
      </c>
      <c r="H16" s="83"/>
      <c r="I16" s="84">
        <f t="shared" si="1"/>
        <v>15.040871934604903</v>
      </c>
      <c r="K16" s="165" t="s">
        <v>1026</v>
      </c>
    </row>
    <row r="17" spans="1:9" s="11" customFormat="1" ht="19.5">
      <c r="A17" s="91">
        <v>38</v>
      </c>
      <c r="B17" s="12">
        <v>13</v>
      </c>
      <c r="C17" s="252" t="s">
        <v>9</v>
      </c>
      <c r="D17" s="253" t="s">
        <v>148</v>
      </c>
      <c r="E17" s="154"/>
      <c r="F17" s="155">
        <v>0.013680555555555555</v>
      </c>
      <c r="G17" s="166">
        <f t="shared" si="0"/>
        <v>0.0029740338164251207</v>
      </c>
      <c r="H17" s="83"/>
      <c r="I17" s="84">
        <f t="shared" si="1"/>
        <v>14.01015228426396</v>
      </c>
    </row>
    <row r="18" spans="1:9" s="11" customFormat="1" ht="19.5">
      <c r="A18" s="91">
        <v>49</v>
      </c>
      <c r="B18" s="12">
        <v>14</v>
      </c>
      <c r="C18" s="252" t="s">
        <v>9</v>
      </c>
      <c r="D18" s="253" t="s">
        <v>176</v>
      </c>
      <c r="E18" s="154"/>
      <c r="F18" s="155">
        <v>0.014293981481481482</v>
      </c>
      <c r="G18" s="166">
        <f t="shared" si="0"/>
        <v>0.003107387278582931</v>
      </c>
      <c r="H18" s="83"/>
      <c r="I18" s="84">
        <f t="shared" si="1"/>
        <v>13.408906882591092</v>
      </c>
    </row>
    <row r="19" spans="1:9" s="11" customFormat="1" ht="19.5">
      <c r="A19" s="91">
        <v>53</v>
      </c>
      <c r="B19" s="12">
        <v>15</v>
      </c>
      <c r="C19" s="252" t="s">
        <v>182</v>
      </c>
      <c r="D19" s="253" t="s">
        <v>183</v>
      </c>
      <c r="E19" s="154"/>
      <c r="F19" s="155">
        <v>0.0146875</v>
      </c>
      <c r="G19" s="166">
        <f t="shared" si="0"/>
        <v>0.003192934782608696</v>
      </c>
      <c r="H19" s="83"/>
      <c r="I19" s="84">
        <f t="shared" si="1"/>
        <v>13.049645390070921</v>
      </c>
    </row>
    <row r="20" spans="1:9" s="11" customFormat="1" ht="19.5">
      <c r="A20" s="91">
        <v>60</v>
      </c>
      <c r="B20" s="12">
        <v>16</v>
      </c>
      <c r="C20" s="252" t="s">
        <v>57</v>
      </c>
      <c r="D20" s="253" t="s">
        <v>243</v>
      </c>
      <c r="E20" s="154"/>
      <c r="F20" s="155">
        <v>0.015011574074074075</v>
      </c>
      <c r="G20" s="166">
        <f t="shared" si="0"/>
        <v>0.003263385668276973</v>
      </c>
      <c r="H20" s="83"/>
      <c r="I20" s="84">
        <f t="shared" si="1"/>
        <v>12.767925983037777</v>
      </c>
    </row>
    <row r="21" spans="1:11" s="11" customFormat="1" ht="19.5">
      <c r="A21" s="91">
        <v>62</v>
      </c>
      <c r="B21" s="12">
        <v>17</v>
      </c>
      <c r="C21" s="252" t="s">
        <v>931</v>
      </c>
      <c r="D21" s="253" t="s">
        <v>932</v>
      </c>
      <c r="E21" s="154"/>
      <c r="F21" s="155">
        <v>0.015162037037037036</v>
      </c>
      <c r="G21" s="166">
        <f t="shared" si="0"/>
        <v>0.0032960950080515297</v>
      </c>
      <c r="H21" s="83"/>
      <c r="I21" s="84">
        <f t="shared" si="1"/>
        <v>12.6412213740458</v>
      </c>
      <c r="K21" s="165"/>
    </row>
    <row r="22" spans="1:9" s="11" customFormat="1" ht="19.5">
      <c r="A22" s="91">
        <v>73</v>
      </c>
      <c r="B22" s="12">
        <v>18</v>
      </c>
      <c r="C22" s="252" t="s">
        <v>358</v>
      </c>
      <c r="D22" s="253" t="s">
        <v>359</v>
      </c>
      <c r="E22" s="154"/>
      <c r="F22" s="155">
        <v>0.015613425925925926</v>
      </c>
      <c r="G22" s="166">
        <f t="shared" si="0"/>
        <v>0.0033942230273752015</v>
      </c>
      <c r="H22" s="83"/>
      <c r="I22" s="84">
        <f t="shared" si="1"/>
        <v>12.275759822090436</v>
      </c>
    </row>
    <row r="23" spans="1:9" s="11" customFormat="1" ht="19.5">
      <c r="A23" s="91">
        <v>79</v>
      </c>
      <c r="B23" s="12">
        <v>19</v>
      </c>
      <c r="C23" s="252" t="s">
        <v>215</v>
      </c>
      <c r="D23" s="253" t="s">
        <v>313</v>
      </c>
      <c r="E23" s="154"/>
      <c r="F23" s="155">
        <v>0.016006944444444445</v>
      </c>
      <c r="G23" s="166">
        <f t="shared" si="0"/>
        <v>0.0034797705314009667</v>
      </c>
      <c r="H23" s="83"/>
      <c r="I23" s="84">
        <f t="shared" si="1"/>
        <v>11.973969631236441</v>
      </c>
    </row>
    <row r="24" spans="1:9" s="11" customFormat="1" ht="19.5">
      <c r="A24" s="91">
        <v>82</v>
      </c>
      <c r="B24" s="12">
        <v>20</v>
      </c>
      <c r="C24" s="252" t="s">
        <v>317</v>
      </c>
      <c r="D24" s="253" t="s">
        <v>318</v>
      </c>
      <c r="E24" s="154"/>
      <c r="F24" s="155">
        <v>0.01619212962962963</v>
      </c>
      <c r="G24" s="166">
        <f t="shared" si="0"/>
        <v>0.0035200281803542677</v>
      </c>
      <c r="H24" s="83"/>
      <c r="I24" s="84">
        <f t="shared" si="1"/>
        <v>11.837026447462472</v>
      </c>
    </row>
    <row r="25" spans="1:9" s="11" customFormat="1" ht="19.5">
      <c r="A25" s="91">
        <v>83</v>
      </c>
      <c r="B25" s="12">
        <v>21</v>
      </c>
      <c r="C25" s="252" t="s">
        <v>33</v>
      </c>
      <c r="D25" s="253" t="s">
        <v>290</v>
      </c>
      <c r="E25" s="154"/>
      <c r="F25" s="155">
        <v>0.01619212962962963</v>
      </c>
      <c r="G25" s="166">
        <f t="shared" si="0"/>
        <v>0.0035200281803542677</v>
      </c>
      <c r="H25" s="83"/>
      <c r="I25" s="84">
        <f t="shared" si="1"/>
        <v>11.837026447462472</v>
      </c>
    </row>
    <row r="26" spans="1:9" s="11" customFormat="1" ht="19.5">
      <c r="A26" s="91">
        <v>106</v>
      </c>
      <c r="B26" s="12">
        <v>22</v>
      </c>
      <c r="C26" s="252" t="s">
        <v>32</v>
      </c>
      <c r="D26" s="253" t="s">
        <v>336</v>
      </c>
      <c r="E26" s="154"/>
      <c r="F26" s="155">
        <v>0.01709490740740741</v>
      </c>
      <c r="G26" s="166">
        <f t="shared" si="0"/>
        <v>0.003716284219001611</v>
      </c>
      <c r="H26" s="83"/>
      <c r="I26" s="84">
        <f t="shared" si="1"/>
        <v>11.211916046039265</v>
      </c>
    </row>
    <row r="27" spans="1:9" s="11" customFormat="1" ht="19.5">
      <c r="A27" s="91">
        <v>109</v>
      </c>
      <c r="B27" s="12">
        <v>23</v>
      </c>
      <c r="C27" s="252" t="s">
        <v>73</v>
      </c>
      <c r="D27" s="253" t="s">
        <v>161</v>
      </c>
      <c r="E27" s="154"/>
      <c r="F27" s="155">
        <v>0.01716435185185185</v>
      </c>
      <c r="G27" s="166">
        <f t="shared" si="0"/>
        <v>0.003731380837359098</v>
      </c>
      <c r="H27" s="83"/>
      <c r="I27" s="84">
        <f t="shared" si="1"/>
        <v>11.16655428186109</v>
      </c>
    </row>
    <row r="28" spans="1:11" s="11" customFormat="1" ht="19.5">
      <c r="A28" s="91">
        <v>125</v>
      </c>
      <c r="B28" s="12">
        <v>24</v>
      </c>
      <c r="C28" s="252" t="s">
        <v>74</v>
      </c>
      <c r="D28" s="253" t="s">
        <v>162</v>
      </c>
      <c r="E28" s="154"/>
      <c r="F28" s="155">
        <v>0.01775462962962963</v>
      </c>
      <c r="G28" s="166">
        <f t="shared" si="0"/>
        <v>0.003859702093397746</v>
      </c>
      <c r="H28" s="83"/>
      <c r="I28" s="84">
        <f t="shared" si="1"/>
        <v>10.795306388526726</v>
      </c>
      <c r="K28" s="165"/>
    </row>
    <row r="29" spans="1:9" s="11" customFormat="1" ht="19.5">
      <c r="A29" s="91">
        <v>137</v>
      </c>
      <c r="B29" s="12">
        <v>25</v>
      </c>
      <c r="C29" s="252" t="s">
        <v>371</v>
      </c>
      <c r="D29" s="253" t="s">
        <v>385</v>
      </c>
      <c r="E29" s="154"/>
      <c r="F29" s="155">
        <v>0.018148148148148146</v>
      </c>
      <c r="G29" s="166">
        <f t="shared" si="0"/>
        <v>0.0039452495974235105</v>
      </c>
      <c r="H29" s="83"/>
      <c r="I29" s="84">
        <f t="shared" si="1"/>
        <v>10.561224489795919</v>
      </c>
    </row>
    <row r="30" spans="1:9" s="11" customFormat="1" ht="19.5">
      <c r="A30" s="91">
        <v>140</v>
      </c>
      <c r="B30" s="12">
        <v>26</v>
      </c>
      <c r="C30" s="252" t="s">
        <v>317</v>
      </c>
      <c r="D30" s="253" t="s">
        <v>202</v>
      </c>
      <c r="E30" s="154"/>
      <c r="F30" s="155">
        <v>0.01832175925925926</v>
      </c>
      <c r="G30" s="166">
        <f t="shared" si="0"/>
        <v>0.0039829911433172304</v>
      </c>
      <c r="H30" s="83"/>
      <c r="I30" s="84">
        <f t="shared" si="1"/>
        <v>10.461149715729626</v>
      </c>
    </row>
    <row r="31" spans="1:9" s="11" customFormat="1" ht="19.5">
      <c r="A31" s="91">
        <v>164</v>
      </c>
      <c r="B31" s="12">
        <v>27</v>
      </c>
      <c r="C31" s="252" t="s">
        <v>29</v>
      </c>
      <c r="D31" s="253" t="s">
        <v>339</v>
      </c>
      <c r="E31" s="154"/>
      <c r="F31" s="155">
        <v>0.019398148148148147</v>
      </c>
      <c r="G31" s="166">
        <f t="shared" si="0"/>
        <v>0.004216988727858293</v>
      </c>
      <c r="H31" s="83"/>
      <c r="I31" s="84">
        <f t="shared" si="1"/>
        <v>9.880668257756563</v>
      </c>
    </row>
    <row r="32" spans="1:9" s="11" customFormat="1" ht="19.5">
      <c r="A32" s="286" t="s">
        <v>1021</v>
      </c>
      <c r="B32" s="286"/>
      <c r="C32" s="286"/>
      <c r="D32" s="253"/>
      <c r="E32" s="154"/>
      <c r="F32" s="155"/>
      <c r="G32" s="166"/>
      <c r="H32" s="83"/>
      <c r="I32" s="84"/>
    </row>
    <row r="33" spans="1:11" ht="19.5">
      <c r="A33" s="51"/>
      <c r="B33" s="95"/>
      <c r="C33" s="96"/>
      <c r="D33" s="92"/>
      <c r="E33" s="93"/>
      <c r="F33" s="193" t="s">
        <v>0</v>
      </c>
      <c r="G33" s="89">
        <v>8.4</v>
      </c>
      <c r="H33" s="287" t="s">
        <v>1</v>
      </c>
      <c r="I33" s="287"/>
      <c r="K33" s="65"/>
    </row>
    <row r="35" spans="1:11" ht="19.5">
      <c r="A35" s="91">
        <v>29</v>
      </c>
      <c r="B35" s="12">
        <v>28</v>
      </c>
      <c r="C35" s="252" t="s">
        <v>455</v>
      </c>
      <c r="D35" s="253" t="s">
        <v>134</v>
      </c>
      <c r="E35" s="154"/>
      <c r="F35" s="155">
        <v>0.02377314814814815</v>
      </c>
      <c r="G35" s="166">
        <f>F35/$G$33</f>
        <v>0.002830136684303351</v>
      </c>
      <c r="H35" s="83"/>
      <c r="I35" s="84">
        <f>($G$33/F35)/24</f>
        <v>14.722492697176241</v>
      </c>
      <c r="J35" s="11"/>
      <c r="K35" s="11"/>
    </row>
    <row r="36" spans="1:11" ht="19.5">
      <c r="A36" s="286" t="s">
        <v>1025</v>
      </c>
      <c r="B36" s="286"/>
      <c r="C36" s="286"/>
      <c r="D36" s="253"/>
      <c r="E36" s="154"/>
      <c r="F36" s="155"/>
      <c r="G36" s="166"/>
      <c r="H36" s="83"/>
      <c r="I36" s="84"/>
      <c r="J36" s="11"/>
      <c r="K36" s="11"/>
    </row>
    <row r="37" spans="1:11" ht="10.5" customHeight="1">
      <c r="A37" s="91"/>
      <c r="B37" s="12"/>
      <c r="C37" s="252"/>
      <c r="D37" s="253"/>
      <c r="E37" s="154"/>
      <c r="F37" s="155"/>
      <c r="G37" s="166"/>
      <c r="H37" s="83"/>
      <c r="I37" s="84"/>
      <c r="J37" s="11"/>
      <c r="K37" s="11"/>
    </row>
    <row r="38" spans="1:11" ht="19.5">
      <c r="A38" s="91">
        <v>31</v>
      </c>
      <c r="B38" s="12">
        <v>29</v>
      </c>
      <c r="C38" s="252" t="s">
        <v>48</v>
      </c>
      <c r="D38" s="253" t="s">
        <v>127</v>
      </c>
      <c r="E38" s="154"/>
      <c r="F38" s="155">
        <v>0.03605324074074074</v>
      </c>
      <c r="G38" s="166" t="e">
        <f>F38/#REF!</f>
        <v>#REF!</v>
      </c>
      <c r="H38" s="83"/>
      <c r="I38" s="84" t="e">
        <f>(#REF!/F38)/24</f>
        <v>#REF!</v>
      </c>
      <c r="J38" s="11"/>
      <c r="K38" s="11"/>
    </row>
    <row r="39" spans="1:11" ht="19.5">
      <c r="A39" s="286" t="s">
        <v>1024</v>
      </c>
      <c r="B39" s="286"/>
      <c r="C39" s="286"/>
      <c r="D39" s="253"/>
      <c r="E39" s="154"/>
      <c r="F39" s="155"/>
      <c r="G39" s="166"/>
      <c r="H39" s="83"/>
      <c r="I39" s="84"/>
      <c r="J39" s="11"/>
      <c r="K39" s="11"/>
    </row>
    <row r="40" spans="1:11" ht="19.5">
      <c r="A40" s="51"/>
      <c r="B40" s="95"/>
      <c r="C40" s="96"/>
      <c r="D40" s="92"/>
      <c r="E40" s="93"/>
      <c r="F40" s="193" t="s">
        <v>0</v>
      </c>
      <c r="G40" s="89">
        <v>19.8</v>
      </c>
      <c r="H40" s="287" t="s">
        <v>1</v>
      </c>
      <c r="I40" s="287"/>
      <c r="K40" s="65"/>
    </row>
    <row r="41" spans="1:11" ht="19.5">
      <c r="A41" s="91"/>
      <c r="B41" s="12"/>
      <c r="C41" s="252"/>
      <c r="D41" s="253"/>
      <c r="E41" s="154"/>
      <c r="F41" s="155"/>
      <c r="G41" s="166"/>
      <c r="H41" s="83"/>
      <c r="I41" s="84"/>
      <c r="J41" s="11"/>
      <c r="K41" s="11"/>
    </row>
    <row r="42" spans="1:11" ht="19.5">
      <c r="A42" s="91">
        <v>57</v>
      </c>
      <c r="B42" s="12">
        <v>30</v>
      </c>
      <c r="C42" s="252" t="s">
        <v>26</v>
      </c>
      <c r="D42" s="253" t="s">
        <v>1022</v>
      </c>
      <c r="E42" s="154"/>
      <c r="F42" s="155">
        <v>0.06773148148148149</v>
      </c>
      <c r="G42" s="166">
        <f>F42/$G$40</f>
        <v>0.0034207818930041154</v>
      </c>
      <c r="H42" s="83"/>
      <c r="I42" s="84">
        <f>($G$40/F42)/24</f>
        <v>12.180451127819547</v>
      </c>
      <c r="J42" s="11"/>
      <c r="K42" s="11"/>
    </row>
    <row r="43" spans="1:9" ht="19.5">
      <c r="A43" s="286" t="s">
        <v>1023</v>
      </c>
      <c r="B43" s="286"/>
      <c r="C43" s="286"/>
      <c r="D43" s="80"/>
      <c r="E43" s="13"/>
      <c r="F43" s="81"/>
      <c r="G43" s="82"/>
      <c r="H43" s="83"/>
      <c r="I43" s="84"/>
    </row>
    <row r="44" spans="3:4" ht="12.75">
      <c r="C44" s="39" t="s">
        <v>1029</v>
      </c>
      <c r="D44" s="16">
        <v>75</v>
      </c>
    </row>
    <row r="45" spans="3:4" ht="12.75">
      <c r="C45" s="39" t="s">
        <v>1030</v>
      </c>
      <c r="D45" s="16">
        <v>126</v>
      </c>
    </row>
    <row r="46" spans="3:4" ht="12.75">
      <c r="C46" s="39" t="s">
        <v>1031</v>
      </c>
      <c r="D46" s="16">
        <v>241</v>
      </c>
    </row>
    <row r="47" spans="3:4" ht="13.5" thickBot="1">
      <c r="C47" s="39" t="s">
        <v>1032</v>
      </c>
      <c r="D47" s="16">
        <v>205</v>
      </c>
    </row>
    <row r="48" spans="3:4" ht="15" thickBot="1">
      <c r="C48" s="39" t="s">
        <v>1028</v>
      </c>
      <c r="D48" s="270">
        <f>SUM(D44:D47)</f>
        <v>647</v>
      </c>
    </row>
    <row r="66" ht="22.5" customHeight="1"/>
  </sheetData>
  <mergeCells count="9">
    <mergeCell ref="A1:I1"/>
    <mergeCell ref="A2:I2"/>
    <mergeCell ref="A43:C43"/>
    <mergeCell ref="A32:C32"/>
    <mergeCell ref="H33:I33"/>
    <mergeCell ref="H40:I40"/>
    <mergeCell ref="A36:C36"/>
    <mergeCell ref="A39:C39"/>
    <mergeCell ref="H4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2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="70" zoomScaleNormal="70" workbookViewId="0" topLeftCell="A1">
      <selection activeCell="G8" sqref="G8"/>
    </sheetView>
  </sheetViews>
  <sheetFormatPr defaultColWidth="9.140625" defaultRowHeight="12.75"/>
  <cols>
    <col min="1" max="1" width="9.8515625" style="0" bestFit="1" customWidth="1"/>
    <col min="2" max="2" width="3.421875" style="0" bestFit="1" customWidth="1"/>
    <col min="3" max="3" width="15.421875" style="0" customWidth="1"/>
    <col min="4" max="4" width="27.421875" style="16" bestFit="1" customWidth="1"/>
    <col min="5" max="5" width="5.421875" style="0" bestFit="1" customWidth="1"/>
    <col min="6" max="6" width="17.28125" style="0" bestFit="1" customWidth="1"/>
    <col min="7" max="7" width="18.140625" style="0" bestFit="1" customWidth="1"/>
    <col min="8" max="8" width="1.1484375" style="0" customWidth="1"/>
    <col min="9" max="9" width="9.8515625" style="0" bestFit="1" customWidth="1"/>
    <col min="10" max="10" width="2.140625" style="0" customWidth="1"/>
    <col min="11" max="11" width="19.140625" style="0" bestFit="1" customWidth="1"/>
    <col min="12" max="12" width="17.8515625" style="0" customWidth="1"/>
    <col min="13" max="13" width="20.140625" style="0" bestFit="1" customWidth="1"/>
    <col min="14" max="14" width="14.57421875" style="0" customWidth="1"/>
    <col min="15" max="15" width="11.57421875" style="0" bestFit="1" customWidth="1"/>
  </cols>
  <sheetData>
    <row r="1" spans="1:10" s="67" customFormat="1" ht="42" customHeight="1">
      <c r="A1" s="284" t="s">
        <v>1007</v>
      </c>
      <c r="B1" s="284"/>
      <c r="C1" s="284"/>
      <c r="D1" s="284"/>
      <c r="E1" s="284"/>
      <c r="F1" s="284"/>
      <c r="G1" s="284"/>
      <c r="H1" s="284"/>
      <c r="I1" s="284"/>
      <c r="J1" s="66"/>
    </row>
    <row r="2" spans="1:10" s="67" customFormat="1" ht="31.5" customHeight="1">
      <c r="A2" s="285">
        <v>40831</v>
      </c>
      <c r="B2" s="285"/>
      <c r="C2" s="285"/>
      <c r="D2" s="285"/>
      <c r="E2" s="285"/>
      <c r="F2" s="285"/>
      <c r="G2" s="285"/>
      <c r="H2" s="285"/>
      <c r="I2" s="285"/>
      <c r="J2" s="66"/>
    </row>
    <row r="3" spans="1:11" ht="15">
      <c r="A3" s="68" t="s">
        <v>372</v>
      </c>
      <c r="B3" s="69" t="s">
        <v>3</v>
      </c>
      <c r="C3" s="70" t="s">
        <v>43</v>
      </c>
      <c r="D3" s="149" t="s">
        <v>5</v>
      </c>
      <c r="E3" s="72"/>
      <c r="F3" s="73" t="s">
        <v>80</v>
      </c>
      <c r="G3" s="73" t="s">
        <v>238</v>
      </c>
      <c r="H3" s="74"/>
      <c r="I3" s="75" t="s">
        <v>239</v>
      </c>
      <c r="J3" s="76"/>
      <c r="K3" s="73" t="s">
        <v>805</v>
      </c>
    </row>
    <row r="4" spans="1:10" ht="15">
      <c r="A4" s="68"/>
      <c r="B4" s="69"/>
      <c r="C4" s="70"/>
      <c r="D4" s="149"/>
      <c r="E4" s="72"/>
      <c r="F4" s="73"/>
      <c r="G4" s="73"/>
      <c r="H4" s="74"/>
      <c r="I4" s="75"/>
      <c r="J4" s="76"/>
    </row>
    <row r="5" spans="1:10" s="67" customFormat="1" ht="19.5">
      <c r="A5" s="51"/>
      <c r="B5" s="95"/>
      <c r="C5" s="96"/>
      <c r="D5" s="92"/>
      <c r="E5" s="93"/>
      <c r="F5" s="193" t="s">
        <v>0</v>
      </c>
      <c r="G5" s="89">
        <v>5</v>
      </c>
      <c r="H5" s="287" t="s">
        <v>1</v>
      </c>
      <c r="I5" s="287"/>
      <c r="J5"/>
    </row>
    <row r="6" spans="1:10" s="67" customFormat="1" ht="18.75" customHeight="1">
      <c r="A6" s="284"/>
      <c r="B6" s="284"/>
      <c r="C6" s="284"/>
      <c r="D6" s="284"/>
      <c r="E6" s="284"/>
      <c r="F6" s="284"/>
      <c r="G6" s="284"/>
      <c r="H6" s="284"/>
      <c r="I6" s="284"/>
      <c r="J6" s="66"/>
    </row>
    <row r="7" spans="1:11" s="11" customFormat="1" ht="19.5">
      <c r="A7" s="91">
        <v>4</v>
      </c>
      <c r="B7" s="12">
        <v>1</v>
      </c>
      <c r="C7" s="252" t="s">
        <v>25</v>
      </c>
      <c r="D7" s="253" t="s">
        <v>188</v>
      </c>
      <c r="E7" s="154"/>
      <c r="F7" s="155">
        <v>0.0121875</v>
      </c>
      <c r="G7" s="257">
        <f aca="true" t="shared" si="0" ref="G7:G28">F7/$G$5</f>
        <v>0.0024375</v>
      </c>
      <c r="H7" s="83"/>
      <c r="I7" s="84">
        <f aca="true" t="shared" si="1" ref="I7:I28">($G$5/F7)/24</f>
        <v>17.094017094017094</v>
      </c>
      <c r="J7" s="265"/>
      <c r="K7" s="82"/>
    </row>
    <row r="8" spans="1:11" s="11" customFormat="1" ht="19.5">
      <c r="A8" s="91">
        <v>5</v>
      </c>
      <c r="B8" s="12">
        <v>2</v>
      </c>
      <c r="C8" s="252" t="s">
        <v>24</v>
      </c>
      <c r="D8" s="253" t="s">
        <v>130</v>
      </c>
      <c r="E8" s="154"/>
      <c r="F8" s="155">
        <v>0.012210648148148146</v>
      </c>
      <c r="G8" s="257">
        <f t="shared" si="0"/>
        <v>0.002442129629629629</v>
      </c>
      <c r="H8" s="83"/>
      <c r="I8" s="84">
        <f t="shared" si="1"/>
        <v>17.061611374407587</v>
      </c>
      <c r="J8" s="265"/>
      <c r="K8" s="82"/>
    </row>
    <row r="9" spans="1:11" s="11" customFormat="1" ht="19.5">
      <c r="A9" s="91">
        <v>6</v>
      </c>
      <c r="B9" s="12">
        <v>3</v>
      </c>
      <c r="C9" s="252" t="s">
        <v>1008</v>
      </c>
      <c r="D9" s="253" t="s">
        <v>128</v>
      </c>
      <c r="E9" s="154"/>
      <c r="F9" s="155">
        <v>0.012222222222222223</v>
      </c>
      <c r="G9" s="257">
        <f t="shared" si="0"/>
        <v>0.0024444444444444444</v>
      </c>
      <c r="H9" s="83"/>
      <c r="I9" s="84">
        <f t="shared" si="1"/>
        <v>17.045454545454543</v>
      </c>
      <c r="J9" s="265"/>
      <c r="K9" s="82"/>
    </row>
    <row r="10" spans="1:11" s="11" customFormat="1" ht="19.5">
      <c r="A10" s="91">
        <v>18</v>
      </c>
      <c r="B10" s="12">
        <v>4</v>
      </c>
      <c r="C10" s="252" t="s">
        <v>22</v>
      </c>
      <c r="D10" s="253" t="s">
        <v>137</v>
      </c>
      <c r="E10" s="154"/>
      <c r="F10" s="155">
        <v>0.013483796296296298</v>
      </c>
      <c r="G10" s="257">
        <f t="shared" si="0"/>
        <v>0.0026967592592592594</v>
      </c>
      <c r="H10" s="83"/>
      <c r="I10" s="84">
        <f t="shared" si="1"/>
        <v>15.450643776824032</v>
      </c>
      <c r="J10" s="265"/>
      <c r="K10" s="82"/>
    </row>
    <row r="11" spans="1:11" s="11" customFormat="1" ht="19.5">
      <c r="A11" s="91">
        <v>20</v>
      </c>
      <c r="B11" s="12">
        <v>5</v>
      </c>
      <c r="C11" s="252" t="s">
        <v>10</v>
      </c>
      <c r="D11" s="253" t="s">
        <v>136</v>
      </c>
      <c r="E11" s="154"/>
      <c r="F11" s="155">
        <v>0.013564814814814816</v>
      </c>
      <c r="G11" s="257">
        <f t="shared" si="0"/>
        <v>0.002712962962962963</v>
      </c>
      <c r="H11" s="83"/>
      <c r="I11" s="84">
        <f t="shared" si="1"/>
        <v>15.358361774744026</v>
      </c>
      <c r="J11" s="265"/>
      <c r="K11" s="82"/>
    </row>
    <row r="12" spans="1:11" s="11" customFormat="1" ht="19.5">
      <c r="A12" s="91">
        <v>32</v>
      </c>
      <c r="B12" s="12">
        <v>6</v>
      </c>
      <c r="C12" s="252" t="s">
        <v>9</v>
      </c>
      <c r="D12" s="253" t="s">
        <v>148</v>
      </c>
      <c r="E12" s="154"/>
      <c r="F12" s="155">
        <v>0.015046296296296295</v>
      </c>
      <c r="G12" s="257">
        <f t="shared" si="0"/>
        <v>0.0030092592592592593</v>
      </c>
      <c r="H12" s="83"/>
      <c r="I12" s="84">
        <f t="shared" si="1"/>
        <v>13.846153846153847</v>
      </c>
      <c r="J12" s="265"/>
      <c r="K12" s="198"/>
    </row>
    <row r="13" spans="1:11" s="11" customFormat="1" ht="19.5">
      <c r="A13" s="91">
        <v>40</v>
      </c>
      <c r="B13" s="12">
        <v>7</v>
      </c>
      <c r="C13" s="252" t="s">
        <v>419</v>
      </c>
      <c r="D13" s="253" t="s">
        <v>420</v>
      </c>
      <c r="E13" s="154"/>
      <c r="F13" s="155">
        <v>0.015636574074074074</v>
      </c>
      <c r="G13" s="257">
        <f t="shared" si="0"/>
        <v>0.0031273148148148145</v>
      </c>
      <c r="H13" s="83"/>
      <c r="I13" s="84">
        <f t="shared" si="1"/>
        <v>13.323464100666174</v>
      </c>
      <c r="J13" s="265"/>
      <c r="K13" s="198"/>
    </row>
    <row r="14" spans="1:11" s="11" customFormat="1" ht="19.5">
      <c r="A14" s="91">
        <v>51</v>
      </c>
      <c r="B14" s="12">
        <v>8</v>
      </c>
      <c r="C14" s="252" t="s">
        <v>18</v>
      </c>
      <c r="D14" s="253" t="s">
        <v>189</v>
      </c>
      <c r="E14" s="154"/>
      <c r="F14" s="155">
        <v>0.01671296296296296</v>
      </c>
      <c r="G14" s="257">
        <f t="shared" si="0"/>
        <v>0.0033425925925925923</v>
      </c>
      <c r="H14" s="83"/>
      <c r="I14" s="84">
        <f t="shared" si="1"/>
        <v>12.465373961218837</v>
      </c>
      <c r="J14" s="265"/>
      <c r="K14" s="82"/>
    </row>
    <row r="15" spans="1:11" s="11" customFormat="1" ht="19.5">
      <c r="A15" s="91">
        <v>55</v>
      </c>
      <c r="B15" s="12">
        <v>9</v>
      </c>
      <c r="C15" s="252" t="s">
        <v>931</v>
      </c>
      <c r="D15" s="253" t="s">
        <v>932</v>
      </c>
      <c r="E15" s="154"/>
      <c r="F15" s="155">
        <v>0.016793981481481483</v>
      </c>
      <c r="G15" s="257">
        <f t="shared" si="0"/>
        <v>0.0033587962962962964</v>
      </c>
      <c r="H15" s="83"/>
      <c r="I15" s="84">
        <f t="shared" si="1"/>
        <v>12.405237767057201</v>
      </c>
      <c r="J15" s="265"/>
      <c r="K15" s="82"/>
    </row>
    <row r="16" spans="1:11" s="11" customFormat="1" ht="19.5">
      <c r="A16" s="91">
        <v>56</v>
      </c>
      <c r="B16" s="12">
        <v>10</v>
      </c>
      <c r="C16" s="252" t="s">
        <v>42</v>
      </c>
      <c r="D16" s="253" t="s">
        <v>1009</v>
      </c>
      <c r="E16" s="154"/>
      <c r="F16" s="155">
        <v>0.016828703703703703</v>
      </c>
      <c r="G16" s="257">
        <f t="shared" si="0"/>
        <v>0.0033657407407407408</v>
      </c>
      <c r="H16" s="83"/>
      <c r="I16" s="84">
        <f t="shared" si="1"/>
        <v>12.379642365887207</v>
      </c>
      <c r="J16" s="265"/>
      <c r="K16" s="82"/>
    </row>
    <row r="17" spans="1:11" s="11" customFormat="1" ht="19.5">
      <c r="A17" s="91">
        <v>57</v>
      </c>
      <c r="B17" s="12">
        <v>11</v>
      </c>
      <c r="C17" s="252" t="s">
        <v>450</v>
      </c>
      <c r="D17" s="253" t="s">
        <v>899</v>
      </c>
      <c r="E17" s="154"/>
      <c r="F17" s="155">
        <v>0.016863425925925928</v>
      </c>
      <c r="G17" s="257">
        <f t="shared" si="0"/>
        <v>0.0033726851851851856</v>
      </c>
      <c r="H17" s="83"/>
      <c r="I17" s="84">
        <f t="shared" si="1"/>
        <v>12.354152367879202</v>
      </c>
      <c r="J17" s="265"/>
      <c r="K17" s="82"/>
    </row>
    <row r="18" spans="1:11" s="11" customFormat="1" ht="19.5">
      <c r="A18" s="91">
        <v>58</v>
      </c>
      <c r="B18" s="12">
        <v>12</v>
      </c>
      <c r="C18" s="252" t="s">
        <v>358</v>
      </c>
      <c r="D18" s="253" t="s">
        <v>359</v>
      </c>
      <c r="E18" s="154"/>
      <c r="F18" s="155">
        <v>0.016909722222222225</v>
      </c>
      <c r="G18" s="257">
        <f t="shared" si="0"/>
        <v>0.0033819444444444452</v>
      </c>
      <c r="H18" s="83"/>
      <c r="I18" s="84">
        <f t="shared" si="1"/>
        <v>12.320328542094453</v>
      </c>
      <c r="J18" s="265"/>
      <c r="K18" s="82"/>
    </row>
    <row r="19" spans="1:11" s="11" customFormat="1" ht="19.5">
      <c r="A19" s="91">
        <v>59</v>
      </c>
      <c r="B19" s="12">
        <v>13</v>
      </c>
      <c r="C19" s="252" t="s">
        <v>154</v>
      </c>
      <c r="D19" s="253" t="s">
        <v>155</v>
      </c>
      <c r="E19" s="154"/>
      <c r="F19" s="155">
        <v>0.01693287037037037</v>
      </c>
      <c r="G19" s="257">
        <f t="shared" si="0"/>
        <v>0.003386574074074074</v>
      </c>
      <c r="H19" s="83"/>
      <c r="I19" s="84">
        <f t="shared" si="1"/>
        <v>12.303485987696517</v>
      </c>
      <c r="J19" s="265"/>
      <c r="K19" s="82"/>
    </row>
    <row r="20" spans="1:11" s="11" customFormat="1" ht="19.5">
      <c r="A20" s="91">
        <v>69</v>
      </c>
      <c r="B20" s="12">
        <v>14</v>
      </c>
      <c r="C20" s="252" t="s">
        <v>1010</v>
      </c>
      <c r="D20" s="253" t="s">
        <v>1011</v>
      </c>
      <c r="E20" s="154"/>
      <c r="F20" s="155">
        <v>0.01744212962962963</v>
      </c>
      <c r="G20" s="257">
        <f t="shared" si="0"/>
        <v>0.003488425925925926</v>
      </c>
      <c r="H20" s="83"/>
      <c r="I20" s="84">
        <f t="shared" si="1"/>
        <v>11.944260119442601</v>
      </c>
      <c r="J20" s="265"/>
      <c r="K20" s="82"/>
    </row>
    <row r="21" spans="1:11" s="11" customFormat="1" ht="19.5">
      <c r="A21" s="91">
        <v>74</v>
      </c>
      <c r="B21" s="12">
        <v>15</v>
      </c>
      <c r="C21" s="252" t="s">
        <v>317</v>
      </c>
      <c r="D21" s="253" t="s">
        <v>318</v>
      </c>
      <c r="E21" s="154"/>
      <c r="F21" s="155">
        <v>0.017569444444444447</v>
      </c>
      <c r="G21" s="257">
        <f t="shared" si="0"/>
        <v>0.0035138888888888893</v>
      </c>
      <c r="H21" s="83"/>
      <c r="I21" s="84">
        <f t="shared" si="1"/>
        <v>11.857707509881422</v>
      </c>
      <c r="J21" s="265"/>
      <c r="K21" s="198"/>
    </row>
    <row r="22" spans="1:11" s="11" customFormat="1" ht="19.5">
      <c r="A22" s="91">
        <v>75</v>
      </c>
      <c r="B22" s="12">
        <v>16</v>
      </c>
      <c r="C22" s="252" t="s">
        <v>33</v>
      </c>
      <c r="D22" s="253" t="s">
        <v>290</v>
      </c>
      <c r="E22" s="154"/>
      <c r="F22" s="155">
        <v>0.01758101851851852</v>
      </c>
      <c r="G22" s="257">
        <f t="shared" si="0"/>
        <v>0.003516203703703704</v>
      </c>
      <c r="H22" s="83"/>
      <c r="I22" s="84">
        <f t="shared" si="1"/>
        <v>11.849901250822908</v>
      </c>
      <c r="J22" s="265"/>
      <c r="K22" s="198"/>
    </row>
    <row r="23" spans="1:11" s="11" customFormat="1" ht="19.5">
      <c r="A23" s="91">
        <v>76</v>
      </c>
      <c r="B23" s="12">
        <v>17</v>
      </c>
      <c r="C23" s="252" t="s">
        <v>215</v>
      </c>
      <c r="D23" s="253" t="s">
        <v>313</v>
      </c>
      <c r="E23" s="154"/>
      <c r="F23" s="155">
        <v>0.01761574074074074</v>
      </c>
      <c r="G23" s="257">
        <f t="shared" si="0"/>
        <v>0.003523148148148148</v>
      </c>
      <c r="H23" s="83"/>
      <c r="I23" s="84">
        <f t="shared" si="1"/>
        <v>11.826544021024967</v>
      </c>
      <c r="J23" s="265"/>
      <c r="K23" s="82"/>
    </row>
    <row r="24" spans="1:11" s="11" customFormat="1" ht="19.5">
      <c r="A24" s="91">
        <v>77</v>
      </c>
      <c r="B24" s="12">
        <v>18</v>
      </c>
      <c r="C24" s="252" t="s">
        <v>1012</v>
      </c>
      <c r="D24" s="253" t="s">
        <v>1013</v>
      </c>
      <c r="E24" s="154"/>
      <c r="F24" s="155">
        <v>0.01761574074074074</v>
      </c>
      <c r="G24" s="257">
        <f t="shared" si="0"/>
        <v>0.003523148148148148</v>
      </c>
      <c r="H24" s="83"/>
      <c r="I24" s="84">
        <f t="shared" si="1"/>
        <v>11.826544021024967</v>
      </c>
      <c r="J24" s="265"/>
      <c r="K24" s="82"/>
    </row>
    <row r="25" spans="1:11" s="11" customFormat="1" ht="19.5">
      <c r="A25" s="91">
        <v>86</v>
      </c>
      <c r="B25" s="12">
        <v>19</v>
      </c>
      <c r="C25" s="252" t="s">
        <v>73</v>
      </c>
      <c r="D25" s="253" t="s">
        <v>161</v>
      </c>
      <c r="E25" s="154"/>
      <c r="F25" s="155">
        <v>0.01855324074074074</v>
      </c>
      <c r="G25" s="257">
        <f t="shared" si="0"/>
        <v>0.0037106481481481482</v>
      </c>
      <c r="H25" s="83"/>
      <c r="I25" s="84">
        <f t="shared" si="1"/>
        <v>11.22894572676232</v>
      </c>
      <c r="J25" s="265"/>
      <c r="K25" s="82"/>
    </row>
    <row r="26" spans="1:11" s="11" customFormat="1" ht="19.5">
      <c r="A26" s="91">
        <v>90</v>
      </c>
      <c r="B26" s="12">
        <v>20</v>
      </c>
      <c r="C26" s="252" t="s">
        <v>177</v>
      </c>
      <c r="D26" s="253" t="s">
        <v>387</v>
      </c>
      <c r="E26" s="154"/>
      <c r="F26" s="155">
        <v>0.01875</v>
      </c>
      <c r="G26" s="257">
        <f t="shared" si="0"/>
        <v>0.00375</v>
      </c>
      <c r="H26" s="83"/>
      <c r="I26" s="84">
        <f t="shared" si="1"/>
        <v>11.111111111111112</v>
      </c>
      <c r="J26" s="265"/>
      <c r="K26" s="82"/>
    </row>
    <row r="27" spans="1:11" s="11" customFormat="1" ht="19.5">
      <c r="A27" s="91">
        <v>91</v>
      </c>
      <c r="B27" s="12">
        <v>21</v>
      </c>
      <c r="C27" s="252" t="s">
        <v>1014</v>
      </c>
      <c r="D27" s="253" t="s">
        <v>1013</v>
      </c>
      <c r="E27" s="154"/>
      <c r="F27" s="155">
        <v>0.018796296296296297</v>
      </c>
      <c r="G27" s="257">
        <f t="shared" si="0"/>
        <v>0.0037592592592592595</v>
      </c>
      <c r="H27" s="83"/>
      <c r="I27" s="84">
        <f t="shared" si="1"/>
        <v>11.083743842364532</v>
      </c>
      <c r="J27" s="265"/>
      <c r="K27" s="82"/>
    </row>
    <row r="28" spans="1:11" s="11" customFormat="1" ht="19.5">
      <c r="A28" s="91">
        <v>96</v>
      </c>
      <c r="B28" s="12">
        <v>22</v>
      </c>
      <c r="C28" s="252" t="s">
        <v>74</v>
      </c>
      <c r="D28" s="253" t="s">
        <v>162</v>
      </c>
      <c r="E28" s="154"/>
      <c r="F28" s="155">
        <v>0.019108796296296294</v>
      </c>
      <c r="G28" s="257">
        <f t="shared" si="0"/>
        <v>0.0038217592592592587</v>
      </c>
      <c r="H28" s="83"/>
      <c r="I28" s="84">
        <f t="shared" si="1"/>
        <v>10.902483343428228</v>
      </c>
      <c r="J28" s="265"/>
      <c r="K28" s="82"/>
    </row>
    <row r="29" spans="1:11" s="11" customFormat="1" ht="19.5">
      <c r="A29" s="286" t="s">
        <v>1015</v>
      </c>
      <c r="B29" s="286"/>
      <c r="C29" s="286"/>
      <c r="D29" s="253"/>
      <c r="E29" s="154"/>
      <c r="F29" s="155"/>
      <c r="G29" s="257"/>
      <c r="H29" s="83"/>
      <c r="I29" s="84"/>
      <c r="J29" s="265"/>
      <c r="K29" s="82"/>
    </row>
    <row r="30" spans="1:11" s="11" customFormat="1" ht="19.5">
      <c r="A30" s="91"/>
      <c r="B30" s="12"/>
      <c r="C30" s="252"/>
      <c r="D30" s="253"/>
      <c r="E30" s="154"/>
      <c r="F30" s="155"/>
      <c r="G30" s="257"/>
      <c r="H30" s="83"/>
      <c r="I30" s="84"/>
      <c r="J30" s="265"/>
      <c r="K30" s="82"/>
    </row>
    <row r="31" spans="1:10" s="67" customFormat="1" ht="19.5">
      <c r="A31" s="51"/>
      <c r="B31" s="95"/>
      <c r="C31" s="96"/>
      <c r="D31" s="92"/>
      <c r="E31" s="93"/>
      <c r="F31" s="193" t="s">
        <v>0</v>
      </c>
      <c r="G31" s="89">
        <v>10</v>
      </c>
      <c r="H31" s="287" t="s">
        <v>1</v>
      </c>
      <c r="I31" s="287"/>
      <c r="J31"/>
    </row>
    <row r="32" spans="1:11" s="11" customFormat="1" ht="19.5">
      <c r="A32" s="91"/>
      <c r="B32" s="12"/>
      <c r="C32" s="252"/>
      <c r="D32" s="253"/>
      <c r="E32" s="154"/>
      <c r="F32" s="155"/>
      <c r="G32" s="257"/>
      <c r="H32" s="83"/>
      <c r="I32" s="84"/>
      <c r="J32" s="265"/>
      <c r="K32" s="82"/>
    </row>
    <row r="33" spans="1:11" s="11" customFormat="1" ht="19.5">
      <c r="A33" s="91">
        <v>14</v>
      </c>
      <c r="B33" s="12">
        <v>23</v>
      </c>
      <c r="C33" s="252" t="s">
        <v>414</v>
      </c>
      <c r="D33" s="253" t="s">
        <v>415</v>
      </c>
      <c r="E33" s="154"/>
      <c r="F33" s="155">
        <v>0.026504629629629628</v>
      </c>
      <c r="G33" s="257">
        <f aca="true" t="shared" si="2" ref="G33:G39">F33/$G$31</f>
        <v>0.002650462962962963</v>
      </c>
      <c r="H33" s="83"/>
      <c r="I33" s="84">
        <f aca="true" t="shared" si="3" ref="I33:I39">($G$31/F33)/24</f>
        <v>15.72052401746725</v>
      </c>
      <c r="J33" s="265"/>
      <c r="K33" s="82"/>
    </row>
    <row r="34" spans="1:11" s="11" customFormat="1" ht="19.5" customHeight="1">
      <c r="A34" s="91">
        <v>29</v>
      </c>
      <c r="B34" s="12">
        <v>25</v>
      </c>
      <c r="C34" s="252" t="s">
        <v>264</v>
      </c>
      <c r="D34" s="253" t="s">
        <v>265</v>
      </c>
      <c r="E34" s="82"/>
      <c r="F34" s="155">
        <v>0.028703703703703703</v>
      </c>
      <c r="G34" s="257">
        <f t="shared" si="2"/>
        <v>0.0028703703703703703</v>
      </c>
      <c r="H34" s="83"/>
      <c r="I34" s="84">
        <f t="shared" si="3"/>
        <v>14.516129032258064</v>
      </c>
      <c r="K34" s="198"/>
    </row>
    <row r="35" spans="1:10" s="11" customFormat="1" ht="19.5">
      <c r="A35" s="91">
        <v>31</v>
      </c>
      <c r="B35" s="12">
        <v>26</v>
      </c>
      <c r="C35" s="252" t="s">
        <v>48</v>
      </c>
      <c r="D35" s="253" t="s">
        <v>127</v>
      </c>
      <c r="E35" s="154"/>
      <c r="F35" s="155">
        <v>0.028761574074074075</v>
      </c>
      <c r="G35" s="257">
        <f t="shared" si="2"/>
        <v>0.0028761574074074076</v>
      </c>
      <c r="H35" s="83"/>
      <c r="I35" s="84">
        <f t="shared" si="3"/>
        <v>14.48692152917505</v>
      </c>
      <c r="J35" s="265"/>
    </row>
    <row r="36" spans="1:11" s="11" customFormat="1" ht="19.5">
      <c r="A36" s="91">
        <v>36</v>
      </c>
      <c r="B36" s="12">
        <v>27</v>
      </c>
      <c r="C36" s="252" t="s">
        <v>138</v>
      </c>
      <c r="D36" s="253" t="s">
        <v>139</v>
      </c>
      <c r="E36" s="154"/>
      <c r="F36" s="155">
        <v>0.02934027777777778</v>
      </c>
      <c r="G36" s="257">
        <f t="shared" si="2"/>
        <v>0.002934027777777778</v>
      </c>
      <c r="H36" s="83"/>
      <c r="I36" s="84">
        <f t="shared" si="3"/>
        <v>14.201183431952662</v>
      </c>
      <c r="J36" s="265"/>
      <c r="K36" s="198"/>
    </row>
    <row r="37" spans="1:11" s="11" customFormat="1" ht="19.5">
      <c r="A37" s="91">
        <v>45</v>
      </c>
      <c r="B37" s="12">
        <v>28</v>
      </c>
      <c r="C37" s="252" t="s">
        <v>315</v>
      </c>
      <c r="D37" s="253" t="s">
        <v>183</v>
      </c>
      <c r="E37" s="154"/>
      <c r="F37" s="155">
        <v>0.02974537037037037</v>
      </c>
      <c r="G37" s="257">
        <f t="shared" si="2"/>
        <v>0.002974537037037037</v>
      </c>
      <c r="H37" s="83"/>
      <c r="I37" s="84">
        <f t="shared" si="3"/>
        <v>14.007782101167315</v>
      </c>
      <c r="J37" s="265"/>
      <c r="K37" s="198"/>
    </row>
    <row r="38" spans="1:10" s="11" customFormat="1" ht="19.5">
      <c r="A38" s="91">
        <v>96</v>
      </c>
      <c r="B38" s="12">
        <v>29</v>
      </c>
      <c r="C38" s="252" t="s">
        <v>951</v>
      </c>
      <c r="D38" s="253" t="s">
        <v>952</v>
      </c>
      <c r="E38" s="154"/>
      <c r="F38" s="155">
        <v>0.038738425925925926</v>
      </c>
      <c r="G38" s="257">
        <f t="shared" si="2"/>
        <v>0.003873842592592593</v>
      </c>
      <c r="H38" s="83"/>
      <c r="I38" s="84">
        <f t="shared" si="3"/>
        <v>10.75590080669256</v>
      </c>
      <c r="J38" s="265"/>
    </row>
    <row r="39" spans="1:11" s="11" customFormat="1" ht="19.5">
      <c r="A39" s="91">
        <v>97</v>
      </c>
      <c r="B39" s="12">
        <v>30</v>
      </c>
      <c r="C39" s="252" t="s">
        <v>40</v>
      </c>
      <c r="D39" s="253" t="s">
        <v>1016</v>
      </c>
      <c r="E39" s="154"/>
      <c r="F39" s="155">
        <v>0.03875</v>
      </c>
      <c r="G39" s="257">
        <f t="shared" si="2"/>
        <v>0.003875</v>
      </c>
      <c r="H39" s="83"/>
      <c r="I39" s="84">
        <f t="shared" si="3"/>
        <v>10.75268817204301</v>
      </c>
      <c r="J39" s="265"/>
      <c r="K39" s="82"/>
    </row>
    <row r="40" spans="1:12" ht="19.5">
      <c r="A40" s="286" t="s">
        <v>1017</v>
      </c>
      <c r="B40" s="286"/>
      <c r="C40" s="286"/>
      <c r="D40" s="261"/>
      <c r="E40" s="13"/>
      <c r="F40" s="81"/>
      <c r="G40" s="82"/>
      <c r="H40" s="83"/>
      <c r="I40" s="84"/>
      <c r="J40" s="93"/>
      <c r="L40" s="11"/>
    </row>
    <row r="41" spans="1:12" ht="19.5">
      <c r="A41" s="86"/>
      <c r="B41" s="86"/>
      <c r="C41" s="86"/>
      <c r="D41" s="261"/>
      <c r="E41" s="13"/>
      <c r="F41" s="81"/>
      <c r="G41" s="82"/>
      <c r="H41" s="83"/>
      <c r="I41" s="84"/>
      <c r="J41" s="93"/>
      <c r="L41" s="11"/>
    </row>
    <row r="42" spans="3:4" ht="14.25">
      <c r="C42" s="252"/>
      <c r="D42" s="253"/>
    </row>
    <row r="43" spans="3:4" ht="14.25">
      <c r="C43" s="252"/>
      <c r="D43" s="253"/>
    </row>
    <row r="44" spans="3:4" ht="14.25">
      <c r="C44" s="252"/>
      <c r="D44" s="253"/>
    </row>
    <row r="45" spans="3:4" ht="14.25">
      <c r="C45" s="252"/>
      <c r="D45" s="253"/>
    </row>
    <row r="46" spans="3:4" ht="14.25">
      <c r="C46" s="252"/>
      <c r="D46" s="253"/>
    </row>
    <row r="47" spans="3:4" ht="14.25">
      <c r="C47" s="252"/>
      <c r="D47" s="253"/>
    </row>
    <row r="48" spans="3:4" ht="14.25">
      <c r="C48" s="252"/>
      <c r="D48" s="253"/>
    </row>
    <row r="49" spans="3:4" ht="14.25">
      <c r="C49" s="252"/>
      <c r="D49" s="253"/>
    </row>
    <row r="50" spans="3:4" ht="14.25">
      <c r="C50" s="252"/>
      <c r="D50" s="253"/>
    </row>
    <row r="51" spans="3:4" ht="14.25">
      <c r="C51" s="252"/>
      <c r="D51" s="253"/>
    </row>
    <row r="52" spans="3:4" ht="14.25">
      <c r="C52" s="252"/>
      <c r="D52" s="253"/>
    </row>
    <row r="53" spans="3:4" ht="14.25">
      <c r="C53" s="252"/>
      <c r="D53" s="253"/>
    </row>
    <row r="54" spans="3:4" ht="14.25">
      <c r="C54" s="252"/>
      <c r="D54" s="253"/>
    </row>
    <row r="55" spans="3:4" ht="14.25">
      <c r="C55" s="252"/>
      <c r="D55" s="253"/>
    </row>
    <row r="56" spans="3:4" ht="14.25">
      <c r="C56" s="252"/>
      <c r="D56" s="253"/>
    </row>
    <row r="57" spans="3:4" ht="14.25">
      <c r="C57" s="252"/>
      <c r="D57" s="253"/>
    </row>
    <row r="58" spans="3:4" ht="14.25">
      <c r="C58" s="252"/>
      <c r="D58" s="253"/>
    </row>
    <row r="61" spans="3:4" ht="14.25">
      <c r="C61" s="252"/>
      <c r="D61" s="253"/>
    </row>
    <row r="62" spans="3:4" ht="14.25">
      <c r="C62" s="252"/>
      <c r="D62" s="253"/>
    </row>
    <row r="63" spans="3:4" ht="14.25">
      <c r="C63" s="252"/>
      <c r="D63" s="253"/>
    </row>
    <row r="64" spans="3:4" ht="14.25">
      <c r="C64" s="252"/>
      <c r="D64" s="253"/>
    </row>
    <row r="65" spans="3:4" ht="14.25">
      <c r="C65" s="252"/>
      <c r="D65" s="253"/>
    </row>
    <row r="66" spans="3:4" ht="14.25">
      <c r="C66" s="252"/>
      <c r="D66" s="253"/>
    </row>
    <row r="67" spans="3:4" ht="14.25">
      <c r="C67" s="252"/>
      <c r="D67" s="253"/>
    </row>
    <row r="68" spans="3:4" ht="14.25">
      <c r="C68" s="252"/>
      <c r="D68" s="253"/>
    </row>
    <row r="69" spans="3:4" ht="14.25">
      <c r="C69" s="252"/>
      <c r="D69" s="253"/>
    </row>
    <row r="70" spans="3:4" ht="14.25">
      <c r="C70" s="252"/>
      <c r="D70" s="253"/>
    </row>
    <row r="71" spans="3:4" ht="14.25">
      <c r="C71" s="252"/>
      <c r="D71" s="253"/>
    </row>
    <row r="72" spans="3:4" ht="14.25">
      <c r="C72" s="252"/>
      <c r="D72" s="253"/>
    </row>
    <row r="75" spans="3:4" ht="14.25">
      <c r="C75" s="252" t="s">
        <v>149</v>
      </c>
      <c r="D75" s="253" t="s">
        <v>147</v>
      </c>
    </row>
    <row r="76" spans="3:4" ht="14.25">
      <c r="C76" s="252" t="s">
        <v>138</v>
      </c>
      <c r="D76" s="253" t="s">
        <v>139</v>
      </c>
    </row>
  </sheetData>
  <mergeCells count="7">
    <mergeCell ref="A1:I1"/>
    <mergeCell ref="H5:I5"/>
    <mergeCell ref="A2:I2"/>
    <mergeCell ref="A40:C40"/>
    <mergeCell ref="H31:I31"/>
    <mergeCell ref="A6:I6"/>
    <mergeCell ref="A29:C29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="70" zoomScaleNormal="70" workbookViewId="0" topLeftCell="A1">
      <selection activeCell="G54" sqref="G54"/>
    </sheetView>
  </sheetViews>
  <sheetFormatPr defaultColWidth="9.140625" defaultRowHeight="12.75"/>
  <cols>
    <col min="1" max="1" width="9.8515625" style="0" bestFit="1" customWidth="1"/>
    <col min="2" max="2" width="3.28125" style="0" bestFit="1" customWidth="1"/>
    <col min="3" max="3" width="15.421875" style="0" customWidth="1"/>
    <col min="4" max="4" width="27.421875" style="16" bestFit="1" customWidth="1"/>
    <col min="5" max="5" width="5.421875" style="0" bestFit="1" customWidth="1"/>
    <col min="6" max="6" width="17.28125" style="0" bestFit="1" customWidth="1"/>
    <col min="7" max="7" width="18.140625" style="0" bestFit="1" customWidth="1"/>
    <col min="8" max="8" width="1.1484375" style="0" customWidth="1"/>
    <col min="9" max="9" width="9.8515625" style="0" bestFit="1" customWidth="1"/>
    <col min="10" max="10" width="5.421875" style="0" bestFit="1" customWidth="1"/>
    <col min="11" max="11" width="19.140625" style="0" bestFit="1" customWidth="1"/>
    <col min="12" max="12" width="17.8515625" style="0" customWidth="1"/>
    <col min="13" max="13" width="20.140625" style="0" bestFit="1" customWidth="1"/>
    <col min="14" max="14" width="14.57421875" style="0" customWidth="1"/>
    <col min="15" max="15" width="11.57421875" style="0" bestFit="1" customWidth="1"/>
  </cols>
  <sheetData>
    <row r="1" spans="1:10" s="67" customFormat="1" ht="42" customHeight="1">
      <c r="A1" s="284" t="s">
        <v>992</v>
      </c>
      <c r="B1" s="284"/>
      <c r="C1" s="284"/>
      <c r="D1" s="284"/>
      <c r="E1" s="284"/>
      <c r="F1" s="284"/>
      <c r="G1" s="284"/>
      <c r="H1" s="284"/>
      <c r="I1" s="284"/>
      <c r="J1" s="66"/>
    </row>
    <row r="2" spans="1:10" s="67" customFormat="1" ht="31.5" customHeight="1">
      <c r="A2" s="285">
        <v>40825</v>
      </c>
      <c r="B2" s="285"/>
      <c r="C2" s="285"/>
      <c r="D2" s="285"/>
      <c r="E2" s="285"/>
      <c r="F2" s="285"/>
      <c r="G2" s="285"/>
      <c r="H2" s="285"/>
      <c r="I2" s="285"/>
      <c r="J2" s="66"/>
    </row>
    <row r="3" spans="1:11" ht="15">
      <c r="A3" s="68" t="s">
        <v>372</v>
      </c>
      <c r="B3" s="69" t="s">
        <v>3</v>
      </c>
      <c r="C3" s="70" t="s">
        <v>43</v>
      </c>
      <c r="D3" s="149" t="s">
        <v>5</v>
      </c>
      <c r="E3" s="72"/>
      <c r="F3" s="73" t="s">
        <v>80</v>
      </c>
      <c r="G3" s="73" t="s">
        <v>238</v>
      </c>
      <c r="H3" s="74"/>
      <c r="I3" s="75" t="s">
        <v>239</v>
      </c>
      <c r="J3" s="76"/>
      <c r="K3" s="73" t="s">
        <v>805</v>
      </c>
    </row>
    <row r="4" spans="1:12" ht="15">
      <c r="A4" s="68"/>
      <c r="B4" s="69"/>
      <c r="C4" s="70"/>
      <c r="D4" s="149"/>
      <c r="E4" s="72"/>
      <c r="F4" s="73"/>
      <c r="G4" s="73"/>
      <c r="H4" s="74"/>
      <c r="I4" s="75"/>
      <c r="J4" s="76"/>
      <c r="K4" s="73"/>
      <c r="L4" t="s">
        <v>998</v>
      </c>
    </row>
    <row r="5" spans="1:12" s="67" customFormat="1" ht="19.5">
      <c r="A5" s="51"/>
      <c r="B5" s="95"/>
      <c r="C5" s="96"/>
      <c r="D5" s="92"/>
      <c r="E5" s="93"/>
      <c r="F5" s="193" t="s">
        <v>0</v>
      </c>
      <c r="G5" s="89">
        <v>4.86</v>
      </c>
      <c r="H5" s="287" t="s">
        <v>1</v>
      </c>
      <c r="I5" s="287"/>
      <c r="J5"/>
      <c r="K5" s="65"/>
      <c r="L5" s="89">
        <v>5</v>
      </c>
    </row>
    <row r="6" spans="1:10" s="67" customFormat="1" ht="18.75" customHeight="1">
      <c r="A6" s="284"/>
      <c r="B6" s="284"/>
      <c r="C6" s="284"/>
      <c r="D6" s="284"/>
      <c r="E6" s="284"/>
      <c r="F6" s="284"/>
      <c r="G6" s="284"/>
      <c r="H6" s="284"/>
      <c r="I6" s="284"/>
      <c r="J6" s="66"/>
    </row>
    <row r="7" spans="1:14" s="11" customFormat="1" ht="19.5">
      <c r="A7" s="91">
        <v>13</v>
      </c>
      <c r="B7" s="12">
        <v>1</v>
      </c>
      <c r="C7" s="252" t="s">
        <v>18</v>
      </c>
      <c r="D7" s="253" t="s">
        <v>187</v>
      </c>
      <c r="E7" s="154"/>
      <c r="F7" s="155">
        <v>0.011469907407407408</v>
      </c>
      <c r="G7" s="257">
        <f aca="true" t="shared" si="0" ref="G7:G31">F7/$G$5</f>
        <v>0.0023600632525529646</v>
      </c>
      <c r="H7" s="83"/>
      <c r="I7" s="84">
        <f aca="true" t="shared" si="1" ref="I7:I29">($G$5/F7)/24</f>
        <v>17.654894046417763</v>
      </c>
      <c r="J7" s="258"/>
      <c r="K7" s="258" t="s">
        <v>995</v>
      </c>
      <c r="L7" s="155">
        <f>F7/$G$5*5</f>
        <v>0.011800316262764822</v>
      </c>
      <c r="M7" s="82"/>
      <c r="N7" s="82"/>
    </row>
    <row r="8" spans="1:14" s="11" customFormat="1" ht="19.5">
      <c r="A8" s="91">
        <v>13</v>
      </c>
      <c r="B8" s="12">
        <v>2</v>
      </c>
      <c r="C8" s="252" t="s">
        <v>364</v>
      </c>
      <c r="D8" s="253" t="s">
        <v>200</v>
      </c>
      <c r="E8" s="154"/>
      <c r="F8" s="155">
        <v>0.014398148148148148</v>
      </c>
      <c r="G8" s="257">
        <f t="shared" si="0"/>
        <v>0.002962581923487273</v>
      </c>
      <c r="H8" s="83"/>
      <c r="I8" s="84">
        <f t="shared" si="1"/>
        <v>14.064308681672026</v>
      </c>
      <c r="J8" s="258"/>
      <c r="K8" s="264" t="s">
        <v>994</v>
      </c>
      <c r="L8" s="155">
        <f aca="true" t="shared" si="2" ref="L8:L29">F8/$G$5*5</f>
        <v>0.014812909617436365</v>
      </c>
      <c r="M8" s="82"/>
      <c r="N8" s="82"/>
    </row>
    <row r="9" spans="1:14" s="11" customFormat="1" ht="19.5">
      <c r="A9" s="91">
        <v>16</v>
      </c>
      <c r="B9" s="12">
        <v>3</v>
      </c>
      <c r="C9" s="252" t="s">
        <v>367</v>
      </c>
      <c r="D9" s="253" t="s">
        <v>368</v>
      </c>
      <c r="E9" s="154"/>
      <c r="F9" s="155">
        <v>0.014780092592592595</v>
      </c>
      <c r="G9" s="257">
        <f t="shared" si="0"/>
        <v>0.00304117131534827</v>
      </c>
      <c r="H9" s="83"/>
      <c r="I9" s="84">
        <f t="shared" si="1"/>
        <v>13.700861393891934</v>
      </c>
      <c r="J9" s="258"/>
      <c r="K9" s="264" t="s">
        <v>994</v>
      </c>
      <c r="L9" s="155">
        <f t="shared" si="2"/>
        <v>0.015205856576741351</v>
      </c>
      <c r="M9" s="82"/>
      <c r="N9" s="82"/>
    </row>
    <row r="10" spans="1:14" s="11" customFormat="1" ht="19.5">
      <c r="A10" s="91">
        <v>214</v>
      </c>
      <c r="B10" s="12">
        <v>4</v>
      </c>
      <c r="C10" s="252" t="s">
        <v>9</v>
      </c>
      <c r="D10" s="253" t="s">
        <v>176</v>
      </c>
      <c r="E10" s="154"/>
      <c r="F10" s="155">
        <v>0.014826388888888889</v>
      </c>
      <c r="G10" s="257">
        <f t="shared" si="0"/>
        <v>0.003050697302240512</v>
      </c>
      <c r="H10" s="83"/>
      <c r="I10" s="84">
        <f t="shared" si="1"/>
        <v>13.658079625292741</v>
      </c>
      <c r="J10" s="258"/>
      <c r="K10" s="258" t="s">
        <v>995</v>
      </c>
      <c r="L10" s="155">
        <f t="shared" si="2"/>
        <v>0.01525348651120256</v>
      </c>
      <c r="M10" s="82"/>
      <c r="N10" s="82"/>
    </row>
    <row r="11" spans="1:14" s="11" customFormat="1" ht="19.5">
      <c r="A11" s="91">
        <v>11</v>
      </c>
      <c r="B11" s="12">
        <v>5</v>
      </c>
      <c r="C11" s="252" t="s">
        <v>199</v>
      </c>
      <c r="D11" s="253" t="s">
        <v>200</v>
      </c>
      <c r="E11" s="154"/>
      <c r="F11" s="155">
        <v>0.0153125</v>
      </c>
      <c r="G11" s="257">
        <f t="shared" si="0"/>
        <v>0.003150720164609053</v>
      </c>
      <c r="H11" s="83"/>
      <c r="I11" s="84">
        <f t="shared" si="1"/>
        <v>13.224489795918368</v>
      </c>
      <c r="J11" s="258"/>
      <c r="K11" s="258" t="s">
        <v>996</v>
      </c>
      <c r="L11" s="155">
        <f t="shared" si="2"/>
        <v>0.015753600823045263</v>
      </c>
      <c r="M11" s="82"/>
      <c r="N11" s="82"/>
    </row>
    <row r="12" spans="1:14" s="11" customFormat="1" ht="19.5">
      <c r="A12" s="91">
        <v>18</v>
      </c>
      <c r="B12" s="12">
        <v>6</v>
      </c>
      <c r="C12" s="252" t="s">
        <v>205</v>
      </c>
      <c r="D12" s="253" t="s">
        <v>206</v>
      </c>
      <c r="E12" s="154"/>
      <c r="F12" s="155">
        <v>0.015590277777777778</v>
      </c>
      <c r="G12" s="257">
        <f t="shared" si="0"/>
        <v>0.0032078760859625055</v>
      </c>
      <c r="H12" s="83"/>
      <c r="I12" s="84">
        <f t="shared" si="1"/>
        <v>12.988864142538977</v>
      </c>
      <c r="J12" s="258"/>
      <c r="K12" s="258" t="s">
        <v>996</v>
      </c>
      <c r="L12" s="155">
        <f t="shared" si="2"/>
        <v>0.016039380429812528</v>
      </c>
      <c r="M12" s="82"/>
      <c r="N12" s="198"/>
    </row>
    <row r="13" spans="1:14" s="11" customFormat="1" ht="19.5">
      <c r="A13" s="91">
        <v>26</v>
      </c>
      <c r="B13" s="12">
        <v>7</v>
      </c>
      <c r="C13" s="252" t="s">
        <v>57</v>
      </c>
      <c r="D13" s="253" t="s">
        <v>243</v>
      </c>
      <c r="E13" s="154"/>
      <c r="F13" s="155">
        <v>0.016041666666666666</v>
      </c>
      <c r="G13" s="257">
        <f t="shared" si="0"/>
        <v>0.003300754458161865</v>
      </c>
      <c r="H13" s="83"/>
      <c r="I13" s="84">
        <f t="shared" si="1"/>
        <v>12.623376623376624</v>
      </c>
      <c r="J13" s="258"/>
      <c r="K13" s="264" t="s">
        <v>994</v>
      </c>
      <c r="L13" s="155">
        <f t="shared" si="2"/>
        <v>0.016503772290809324</v>
      </c>
      <c r="M13" s="82"/>
      <c r="N13" s="198"/>
    </row>
    <row r="14" spans="1:14" s="11" customFormat="1" ht="19.5">
      <c r="A14" s="91">
        <v>48</v>
      </c>
      <c r="B14" s="12">
        <v>8</v>
      </c>
      <c r="C14" s="252" t="s">
        <v>154</v>
      </c>
      <c r="D14" s="253" t="s">
        <v>155</v>
      </c>
      <c r="E14" s="154"/>
      <c r="F14" s="155">
        <v>0.016747685185185185</v>
      </c>
      <c r="G14" s="257">
        <f t="shared" si="0"/>
        <v>0.003446025758268556</v>
      </c>
      <c r="H14" s="83"/>
      <c r="I14" s="84">
        <f t="shared" si="1"/>
        <v>12.091223220456117</v>
      </c>
      <c r="J14" s="258"/>
      <c r="K14" s="258" t="s">
        <v>996</v>
      </c>
      <c r="L14" s="155">
        <f t="shared" si="2"/>
        <v>0.01723012879134278</v>
      </c>
      <c r="M14" s="82"/>
      <c r="N14" s="82"/>
    </row>
    <row r="15" spans="1:14" s="11" customFormat="1" ht="19.5">
      <c r="A15" s="91">
        <v>553</v>
      </c>
      <c r="B15" s="12">
        <v>9</v>
      </c>
      <c r="C15" s="252" t="s">
        <v>14</v>
      </c>
      <c r="D15" s="253" t="s">
        <v>313</v>
      </c>
      <c r="E15" s="154"/>
      <c r="F15" s="155">
        <v>0.01681712962962963</v>
      </c>
      <c r="G15" s="257">
        <f t="shared" si="0"/>
        <v>0.0034603147386069195</v>
      </c>
      <c r="H15" s="83"/>
      <c r="I15" s="84">
        <f t="shared" si="1"/>
        <v>12.041293874741912</v>
      </c>
      <c r="J15" s="258"/>
      <c r="K15" s="258" t="s">
        <v>995</v>
      </c>
      <c r="L15" s="155">
        <f t="shared" si="2"/>
        <v>0.017301573693034596</v>
      </c>
      <c r="M15" s="82"/>
      <c r="N15" s="82"/>
    </row>
    <row r="16" spans="1:14" s="11" customFormat="1" ht="19.5">
      <c r="A16" s="91">
        <v>54</v>
      </c>
      <c r="B16" s="12">
        <v>10</v>
      </c>
      <c r="C16" s="252" t="s">
        <v>988</v>
      </c>
      <c r="D16" s="253" t="s">
        <v>198</v>
      </c>
      <c r="E16" s="154"/>
      <c r="F16" s="155">
        <v>0.01685185185185185</v>
      </c>
      <c r="G16" s="257">
        <f t="shared" si="0"/>
        <v>0.0034674592287761005</v>
      </c>
      <c r="H16" s="83"/>
      <c r="I16" s="84">
        <f t="shared" si="1"/>
        <v>12.016483516483518</v>
      </c>
      <c r="J16" s="258"/>
      <c r="K16" s="258" t="s">
        <v>996</v>
      </c>
      <c r="L16" s="155">
        <f t="shared" si="2"/>
        <v>0.017337296143880503</v>
      </c>
      <c r="M16" s="82"/>
      <c r="N16" s="82"/>
    </row>
    <row r="17" spans="1:14" s="11" customFormat="1" ht="19.5">
      <c r="A17" s="91">
        <v>93</v>
      </c>
      <c r="B17" s="12">
        <v>11</v>
      </c>
      <c r="C17" s="252" t="s">
        <v>215</v>
      </c>
      <c r="D17" s="253" t="s">
        <v>216</v>
      </c>
      <c r="E17" s="154"/>
      <c r="F17" s="155">
        <v>0.017638888888888888</v>
      </c>
      <c r="G17" s="257">
        <f t="shared" si="0"/>
        <v>0.0036294010059442156</v>
      </c>
      <c r="H17" s="83"/>
      <c r="I17" s="84">
        <f t="shared" si="1"/>
        <v>11.480314960629924</v>
      </c>
      <c r="J17" s="258"/>
      <c r="K17" s="258" t="s">
        <v>996</v>
      </c>
      <c r="L17" s="155">
        <f t="shared" si="2"/>
        <v>0.018147005029721077</v>
      </c>
      <c r="M17" s="82"/>
      <c r="N17" s="82"/>
    </row>
    <row r="18" spans="1:14" s="11" customFormat="1" ht="19.5">
      <c r="A18" s="91">
        <v>116</v>
      </c>
      <c r="B18" s="12">
        <v>12</v>
      </c>
      <c r="C18" s="252" t="s">
        <v>956</v>
      </c>
      <c r="D18" s="253" t="s">
        <v>957</v>
      </c>
      <c r="E18" s="154"/>
      <c r="F18" s="155">
        <v>0.0178125</v>
      </c>
      <c r="G18" s="257">
        <f t="shared" si="0"/>
        <v>0.003665123456790123</v>
      </c>
      <c r="H18" s="83"/>
      <c r="I18" s="84">
        <f t="shared" si="1"/>
        <v>11.36842105263158</v>
      </c>
      <c r="J18" s="258"/>
      <c r="K18" s="258" t="s">
        <v>996</v>
      </c>
      <c r="L18" s="155">
        <f t="shared" si="2"/>
        <v>0.018325617283950615</v>
      </c>
      <c r="M18" s="82"/>
      <c r="N18" s="82"/>
    </row>
    <row r="19" spans="1:14" s="11" customFormat="1" ht="19.5">
      <c r="A19" s="91">
        <v>774</v>
      </c>
      <c r="B19" s="12">
        <v>13</v>
      </c>
      <c r="C19" s="252" t="s">
        <v>217</v>
      </c>
      <c r="D19" s="253" t="s">
        <v>165</v>
      </c>
      <c r="E19" s="154"/>
      <c r="F19" s="155">
        <v>0.017870370370370373</v>
      </c>
      <c r="G19" s="257">
        <f t="shared" si="0"/>
        <v>0.0036770309404054262</v>
      </c>
      <c r="H19" s="83"/>
      <c r="I19" s="84">
        <f t="shared" si="1"/>
        <v>11.33160621761658</v>
      </c>
      <c r="J19" s="258"/>
      <c r="K19" s="258" t="s">
        <v>995</v>
      </c>
      <c r="L19" s="155">
        <f t="shared" si="2"/>
        <v>0.01838515470202713</v>
      </c>
      <c r="M19" s="82"/>
      <c r="N19" s="82"/>
    </row>
    <row r="20" spans="1:14" s="11" customFormat="1" ht="19.5">
      <c r="A20" s="91">
        <v>134</v>
      </c>
      <c r="B20" s="12">
        <v>14</v>
      </c>
      <c r="C20" s="252" t="s">
        <v>35</v>
      </c>
      <c r="D20" s="253" t="s">
        <v>163</v>
      </c>
      <c r="E20" s="154"/>
      <c r="F20" s="155">
        <v>0.01800925925925926</v>
      </c>
      <c r="G20" s="257">
        <f t="shared" si="0"/>
        <v>0.003705608901082152</v>
      </c>
      <c r="H20" s="83"/>
      <c r="I20" s="84">
        <f t="shared" si="1"/>
        <v>11.244215938303341</v>
      </c>
      <c r="J20" s="258"/>
      <c r="K20" s="258" t="s">
        <v>996</v>
      </c>
      <c r="L20" s="155">
        <f t="shared" si="2"/>
        <v>0.01852804450541076</v>
      </c>
      <c r="M20" s="82"/>
      <c r="N20" s="82"/>
    </row>
    <row r="21" spans="1:14" s="11" customFormat="1" ht="19.5">
      <c r="A21" s="91">
        <v>931</v>
      </c>
      <c r="B21" s="12">
        <v>15</v>
      </c>
      <c r="C21" s="252" t="s">
        <v>32</v>
      </c>
      <c r="D21" s="253" t="s">
        <v>336</v>
      </c>
      <c r="E21" s="154"/>
      <c r="F21" s="155">
        <v>0.01861111111111111</v>
      </c>
      <c r="G21" s="257">
        <f t="shared" si="0"/>
        <v>0.003829446730681298</v>
      </c>
      <c r="H21" s="83"/>
      <c r="I21" s="84">
        <f t="shared" si="1"/>
        <v>10.880597014925376</v>
      </c>
      <c r="J21" s="258"/>
      <c r="K21" s="258" t="s">
        <v>995</v>
      </c>
      <c r="L21" s="155">
        <f t="shared" si="2"/>
        <v>0.019147233653406488</v>
      </c>
      <c r="M21" s="82"/>
      <c r="N21" s="198"/>
    </row>
    <row r="22" spans="1:14" s="11" customFormat="1" ht="19.5">
      <c r="A22" s="91">
        <v>207</v>
      </c>
      <c r="B22" s="12">
        <v>16</v>
      </c>
      <c r="C22" s="252" t="s">
        <v>74</v>
      </c>
      <c r="D22" s="253" t="s">
        <v>162</v>
      </c>
      <c r="E22" s="154"/>
      <c r="F22" s="155">
        <v>0.01869212962962963</v>
      </c>
      <c r="G22" s="257">
        <f t="shared" si="0"/>
        <v>0.0038461172077427224</v>
      </c>
      <c r="H22" s="83"/>
      <c r="I22" s="84">
        <f t="shared" si="1"/>
        <v>10.83343653250774</v>
      </c>
      <c r="J22" s="258"/>
      <c r="K22" s="258" t="s">
        <v>996</v>
      </c>
      <c r="L22" s="155">
        <f t="shared" si="2"/>
        <v>0.019230586038713613</v>
      </c>
      <c r="M22" s="82"/>
      <c r="N22" s="198"/>
    </row>
    <row r="23" spans="1:14" s="11" customFormat="1" ht="19.5">
      <c r="A23" s="91">
        <v>211</v>
      </c>
      <c r="B23" s="12">
        <v>17</v>
      </c>
      <c r="C23" s="252" t="s">
        <v>317</v>
      </c>
      <c r="D23" s="253" t="s">
        <v>202</v>
      </c>
      <c r="E23" s="154"/>
      <c r="F23" s="155">
        <v>0.018726851851851852</v>
      </c>
      <c r="G23" s="257">
        <f t="shared" si="0"/>
        <v>0.0038532616979119034</v>
      </c>
      <c r="H23" s="83"/>
      <c r="I23" s="84">
        <f t="shared" si="1"/>
        <v>10.81334981458591</v>
      </c>
      <c r="J23" s="258"/>
      <c r="K23" s="258" t="s">
        <v>996</v>
      </c>
      <c r="L23" s="155">
        <f t="shared" si="2"/>
        <v>0.019266308489559517</v>
      </c>
      <c r="M23" s="82"/>
      <c r="N23" s="82"/>
    </row>
    <row r="24" spans="1:14" s="11" customFormat="1" ht="19.5">
      <c r="A24" s="91">
        <v>978</v>
      </c>
      <c r="B24" s="12">
        <v>18</v>
      </c>
      <c r="C24" s="252" t="s">
        <v>11</v>
      </c>
      <c r="D24" s="253" t="s">
        <v>957</v>
      </c>
      <c r="E24" s="154"/>
      <c r="F24" s="155">
        <v>0.018865740740740742</v>
      </c>
      <c r="G24" s="257">
        <f t="shared" si="0"/>
        <v>0.0038818396585886296</v>
      </c>
      <c r="H24" s="83"/>
      <c r="I24" s="84">
        <f t="shared" si="1"/>
        <v>10.733742331288342</v>
      </c>
      <c r="J24" s="258"/>
      <c r="K24" s="258" t="s">
        <v>995</v>
      </c>
      <c r="L24" s="155">
        <f t="shared" si="2"/>
        <v>0.019409198292943148</v>
      </c>
      <c r="M24" s="82"/>
      <c r="N24" s="82"/>
    </row>
    <row r="25" spans="1:14" s="11" customFormat="1" ht="19.5">
      <c r="A25" s="91">
        <v>228</v>
      </c>
      <c r="B25" s="12">
        <v>19</v>
      </c>
      <c r="C25" s="252" t="s">
        <v>845</v>
      </c>
      <c r="D25" s="253" t="s">
        <v>987</v>
      </c>
      <c r="E25" s="154"/>
      <c r="F25" s="155">
        <v>0.01888888888888889</v>
      </c>
      <c r="G25" s="257">
        <f t="shared" si="0"/>
        <v>0.0038866026520347507</v>
      </c>
      <c r="H25" s="83"/>
      <c r="I25" s="84">
        <f t="shared" si="1"/>
        <v>10.720588235294118</v>
      </c>
      <c r="J25" s="258"/>
      <c r="K25" s="258" t="s">
        <v>996</v>
      </c>
      <c r="L25" s="155">
        <f t="shared" si="2"/>
        <v>0.019433013260173753</v>
      </c>
      <c r="M25" s="82"/>
      <c r="N25" s="82"/>
    </row>
    <row r="26" spans="1:14" s="11" customFormat="1" ht="19.5">
      <c r="A26" s="91">
        <v>121</v>
      </c>
      <c r="B26" s="12">
        <v>20</v>
      </c>
      <c r="C26" s="252" t="s">
        <v>218</v>
      </c>
      <c r="D26" s="253" t="s">
        <v>219</v>
      </c>
      <c r="E26" s="154"/>
      <c r="F26" s="155">
        <v>0.01951388888888889</v>
      </c>
      <c r="G26" s="257">
        <f t="shared" si="0"/>
        <v>0.004015203475080018</v>
      </c>
      <c r="H26" s="83"/>
      <c r="I26" s="84">
        <f t="shared" si="1"/>
        <v>10.377224199288257</v>
      </c>
      <c r="J26" s="258"/>
      <c r="K26" s="264" t="s">
        <v>994</v>
      </c>
      <c r="L26" s="155">
        <f t="shared" si="2"/>
        <v>0.02007601737540009</v>
      </c>
      <c r="M26" s="82" t="s">
        <v>1006</v>
      </c>
      <c r="N26" s="82"/>
    </row>
    <row r="27" spans="1:14" s="11" customFormat="1" ht="19.5">
      <c r="A27" s="91">
        <v>337</v>
      </c>
      <c r="B27" s="12">
        <v>21</v>
      </c>
      <c r="C27" s="252" t="s">
        <v>360</v>
      </c>
      <c r="D27" s="253" t="s">
        <v>361</v>
      </c>
      <c r="E27" s="154"/>
      <c r="F27" s="155">
        <v>0.019699074074074074</v>
      </c>
      <c r="G27" s="257">
        <f t="shared" si="0"/>
        <v>0.004053307422648986</v>
      </c>
      <c r="H27" s="83"/>
      <c r="I27" s="84">
        <f t="shared" si="1"/>
        <v>10.27967097532315</v>
      </c>
      <c r="J27" s="258"/>
      <c r="K27" s="258" t="s">
        <v>996</v>
      </c>
      <c r="L27" s="155">
        <f t="shared" si="2"/>
        <v>0.02026653711324493</v>
      </c>
      <c r="M27" s="82"/>
      <c r="N27" s="82"/>
    </row>
    <row r="28" spans="1:14" s="11" customFormat="1" ht="19.5">
      <c r="A28" s="91">
        <v>338</v>
      </c>
      <c r="B28" s="12">
        <v>22</v>
      </c>
      <c r="C28" s="252" t="s">
        <v>37</v>
      </c>
      <c r="D28" s="253" t="s">
        <v>933</v>
      </c>
      <c r="E28" s="154"/>
      <c r="F28" s="155">
        <v>0.019710648148148147</v>
      </c>
      <c r="G28" s="257">
        <f t="shared" si="0"/>
        <v>0.004055688919372046</v>
      </c>
      <c r="H28" s="83"/>
      <c r="I28" s="84">
        <f t="shared" si="1"/>
        <v>10.27363476218438</v>
      </c>
      <c r="J28" s="258"/>
      <c r="K28" s="258" t="s">
        <v>996</v>
      </c>
      <c r="L28" s="155">
        <f t="shared" si="2"/>
        <v>0.02027844459686023</v>
      </c>
      <c r="M28" s="82"/>
      <c r="N28" s="82"/>
    </row>
    <row r="29" spans="1:14" s="11" customFormat="1" ht="19.5">
      <c r="A29" s="91">
        <v>1169</v>
      </c>
      <c r="B29" s="12">
        <v>23</v>
      </c>
      <c r="C29" s="252" t="s">
        <v>72</v>
      </c>
      <c r="D29" s="253" t="s">
        <v>168</v>
      </c>
      <c r="E29" s="154"/>
      <c r="F29" s="155">
        <v>0.019780092592592592</v>
      </c>
      <c r="G29" s="257">
        <f t="shared" si="0"/>
        <v>0.004069977899710409</v>
      </c>
      <c r="H29" s="83"/>
      <c r="I29" s="84">
        <f t="shared" si="1"/>
        <v>10.237565827969574</v>
      </c>
      <c r="J29" s="258"/>
      <c r="K29" s="258" t="s">
        <v>995</v>
      </c>
      <c r="L29" s="155">
        <f t="shared" si="2"/>
        <v>0.020349889498552046</v>
      </c>
      <c r="M29" s="82" t="s">
        <v>1001</v>
      </c>
      <c r="N29" s="82"/>
    </row>
    <row r="30" spans="1:14" s="11" customFormat="1" ht="19.5">
      <c r="A30" s="148" t="s">
        <v>390</v>
      </c>
      <c r="B30" s="12"/>
      <c r="C30" s="252" t="s">
        <v>29</v>
      </c>
      <c r="D30" s="253" t="s">
        <v>339</v>
      </c>
      <c r="E30" s="154"/>
      <c r="F30" s="155"/>
      <c r="G30" s="257">
        <f t="shared" si="0"/>
        <v>0</v>
      </c>
      <c r="H30" s="83"/>
      <c r="I30" s="84"/>
      <c r="J30" s="258"/>
      <c r="K30" s="258" t="s">
        <v>997</v>
      </c>
      <c r="L30" s="82"/>
      <c r="M30" s="82"/>
      <c r="N30" s="82"/>
    </row>
    <row r="31" spans="1:14" s="11" customFormat="1" ht="19.5">
      <c r="A31" s="148" t="s">
        <v>390</v>
      </c>
      <c r="B31" s="12"/>
      <c r="C31" s="252" t="s">
        <v>182</v>
      </c>
      <c r="D31" s="253" t="s">
        <v>183</v>
      </c>
      <c r="E31" s="154"/>
      <c r="F31" s="155"/>
      <c r="G31" s="257">
        <f t="shared" si="0"/>
        <v>0</v>
      </c>
      <c r="H31" s="83"/>
      <c r="I31" s="84"/>
      <c r="J31" s="258"/>
      <c r="K31" s="258" t="s">
        <v>997</v>
      </c>
      <c r="L31" s="82"/>
      <c r="M31" s="82"/>
      <c r="N31" s="82"/>
    </row>
    <row r="32" spans="1:14" s="11" customFormat="1" ht="19.5">
      <c r="A32" s="286" t="s">
        <v>1000</v>
      </c>
      <c r="B32" s="286"/>
      <c r="C32" s="286"/>
      <c r="D32" s="253"/>
      <c r="E32" s="154"/>
      <c r="F32" s="155"/>
      <c r="G32" s="257"/>
      <c r="H32" s="83"/>
      <c r="I32" s="84"/>
      <c r="J32" s="258"/>
      <c r="K32" s="258"/>
      <c r="L32" s="82"/>
      <c r="M32" s="82"/>
      <c r="N32" s="82"/>
    </row>
    <row r="33" spans="1:14" s="11" customFormat="1" ht="19.5">
      <c r="A33" s="91"/>
      <c r="B33" s="12"/>
      <c r="C33" s="252"/>
      <c r="D33" s="253"/>
      <c r="E33" s="154"/>
      <c r="F33" s="155"/>
      <c r="G33" s="257"/>
      <c r="H33" s="83"/>
      <c r="I33" s="84"/>
      <c r="J33" s="258"/>
      <c r="K33" s="258"/>
      <c r="L33" s="82" t="s">
        <v>998</v>
      </c>
      <c r="M33" s="82"/>
      <c r="N33" s="82"/>
    </row>
    <row r="34" spans="1:12" s="67" customFormat="1" ht="19.5">
      <c r="A34" s="51"/>
      <c r="B34" s="95"/>
      <c r="C34" s="96"/>
      <c r="D34" s="92"/>
      <c r="E34" s="93"/>
      <c r="F34" s="193" t="s">
        <v>0</v>
      </c>
      <c r="G34" s="89">
        <v>9.9</v>
      </c>
      <c r="H34" s="287" t="s">
        <v>1</v>
      </c>
      <c r="I34" s="287"/>
      <c r="J34"/>
      <c r="K34" s="65"/>
      <c r="L34" s="89">
        <v>10</v>
      </c>
    </row>
    <row r="35" spans="1:14" s="11" customFormat="1" ht="19.5">
      <c r="A35" s="91"/>
      <c r="B35" s="12"/>
      <c r="C35" s="252"/>
      <c r="D35" s="253"/>
      <c r="E35" s="154"/>
      <c r="F35" s="155"/>
      <c r="G35" s="257"/>
      <c r="H35" s="83"/>
      <c r="I35" s="84"/>
      <c r="J35" s="258"/>
      <c r="K35" s="258"/>
      <c r="M35" s="82"/>
      <c r="N35" s="82"/>
    </row>
    <row r="36" spans="1:14" s="11" customFormat="1" ht="19.5">
      <c r="A36" s="91">
        <v>14</v>
      </c>
      <c r="B36" s="12">
        <v>24</v>
      </c>
      <c r="C36" s="252" t="s">
        <v>157</v>
      </c>
      <c r="D36" s="253" t="s">
        <v>198</v>
      </c>
      <c r="E36" s="154"/>
      <c r="F36" s="155">
        <v>0.024675925925925924</v>
      </c>
      <c r="G36" s="257">
        <f aca="true" t="shared" si="3" ref="G36:G48">F36/$G$34</f>
        <v>0.002492517770295548</v>
      </c>
      <c r="H36" s="83"/>
      <c r="I36" s="84">
        <f aca="true" t="shared" si="4" ref="I36:I48">($G$34/F36)/24</f>
        <v>16.716697936210135</v>
      </c>
      <c r="J36" s="258"/>
      <c r="K36" s="258"/>
      <c r="L36" s="155">
        <f>F36/$G$34*10</f>
        <v>0.02492517770295548</v>
      </c>
      <c r="M36" s="82"/>
      <c r="N36" s="82"/>
    </row>
    <row r="37" spans="1:14" s="11" customFormat="1" ht="19.5" customHeight="1">
      <c r="A37" s="91">
        <v>23</v>
      </c>
      <c r="B37" s="12">
        <v>25</v>
      </c>
      <c r="C37" s="252" t="s">
        <v>362</v>
      </c>
      <c r="D37" s="253" t="s">
        <v>363</v>
      </c>
      <c r="E37" s="82" t="s">
        <v>1002</v>
      </c>
      <c r="F37" s="155">
        <v>0.025706018518518517</v>
      </c>
      <c r="G37" s="257">
        <f t="shared" si="3"/>
        <v>0.0025965675271230823</v>
      </c>
      <c r="H37" s="83"/>
      <c r="I37" s="84">
        <f t="shared" si="4"/>
        <v>16.046825754164793</v>
      </c>
      <c r="K37" s="263" t="s">
        <v>993</v>
      </c>
      <c r="L37" s="155">
        <f aca="true" t="shared" si="5" ref="L37:L48">F37/$G$34*10</f>
        <v>0.025965675271230823</v>
      </c>
      <c r="M37" s="82"/>
      <c r="N37" s="198"/>
    </row>
    <row r="38" spans="1:13" s="11" customFormat="1" ht="19.5">
      <c r="A38" s="91">
        <v>68</v>
      </c>
      <c r="B38" s="12">
        <v>26</v>
      </c>
      <c r="C38" s="252" t="s">
        <v>66</v>
      </c>
      <c r="D38" s="253" t="s">
        <v>132</v>
      </c>
      <c r="E38" s="154"/>
      <c r="F38" s="155">
        <v>0.02758101851851852</v>
      </c>
      <c r="G38" s="257">
        <f t="shared" si="3"/>
        <v>0.002785961466517022</v>
      </c>
      <c r="H38" s="83"/>
      <c r="I38" s="84">
        <f t="shared" si="4"/>
        <v>14.955937893411667</v>
      </c>
      <c r="J38" s="258"/>
      <c r="K38" s="258"/>
      <c r="L38" s="155">
        <f t="shared" si="5"/>
        <v>0.027859614665170222</v>
      </c>
      <c r="M38" s="258"/>
    </row>
    <row r="39" spans="1:14" s="11" customFormat="1" ht="19.5">
      <c r="A39" s="91">
        <v>195</v>
      </c>
      <c r="B39" s="12">
        <v>27</v>
      </c>
      <c r="C39" s="252" t="s">
        <v>9</v>
      </c>
      <c r="D39" s="253" t="s">
        <v>148</v>
      </c>
      <c r="E39" s="154"/>
      <c r="F39" s="155">
        <v>0.030347222222222223</v>
      </c>
      <c r="G39" s="257">
        <f t="shared" si="3"/>
        <v>0.0030653759820426485</v>
      </c>
      <c r="H39" s="83"/>
      <c r="I39" s="84">
        <f t="shared" si="4"/>
        <v>13.592677345537759</v>
      </c>
      <c r="J39" s="258"/>
      <c r="K39" s="258"/>
      <c r="L39" s="155">
        <f t="shared" si="5"/>
        <v>0.030653759820426486</v>
      </c>
      <c r="M39" s="82"/>
      <c r="N39" s="198"/>
    </row>
    <row r="40" spans="1:14" s="11" customFormat="1" ht="19.5">
      <c r="A40" s="91">
        <v>350</v>
      </c>
      <c r="B40" s="12">
        <v>28</v>
      </c>
      <c r="C40" s="252" t="s">
        <v>10</v>
      </c>
      <c r="D40" s="253" t="s">
        <v>295</v>
      </c>
      <c r="E40" s="154"/>
      <c r="F40" s="155">
        <v>0.03221064814814815</v>
      </c>
      <c r="G40" s="257">
        <f t="shared" si="3"/>
        <v>0.0032536008230452675</v>
      </c>
      <c r="H40" s="83"/>
      <c r="I40" s="84">
        <f t="shared" si="4"/>
        <v>12.806324110671937</v>
      </c>
      <c r="J40" s="258"/>
      <c r="K40" s="258"/>
      <c r="L40" s="155">
        <f t="shared" si="5"/>
        <v>0.032536008230452676</v>
      </c>
      <c r="M40" s="82"/>
      <c r="N40" s="198"/>
    </row>
    <row r="41" spans="1:13" s="11" customFormat="1" ht="19.5">
      <c r="A41" s="91">
        <v>753</v>
      </c>
      <c r="B41" s="12">
        <v>29</v>
      </c>
      <c r="C41" s="252" t="s">
        <v>211</v>
      </c>
      <c r="D41" s="253" t="s">
        <v>212</v>
      </c>
      <c r="E41" s="154"/>
      <c r="F41" s="155">
        <v>0.036041666666666666</v>
      </c>
      <c r="G41" s="257">
        <f t="shared" si="3"/>
        <v>0.0036405723905723903</v>
      </c>
      <c r="H41" s="83"/>
      <c r="I41" s="84">
        <f t="shared" si="4"/>
        <v>11.445086705202312</v>
      </c>
      <c r="J41" s="258"/>
      <c r="K41" s="258"/>
      <c r="L41" s="155">
        <f t="shared" si="5"/>
        <v>0.0364057239057239</v>
      </c>
      <c r="M41" s="258"/>
    </row>
    <row r="42" spans="1:14" s="11" customFormat="1" ht="19.5">
      <c r="A42" s="91">
        <v>1086</v>
      </c>
      <c r="B42" s="12">
        <v>30</v>
      </c>
      <c r="C42" s="252" t="s">
        <v>958</v>
      </c>
      <c r="D42" s="253" t="s">
        <v>887</v>
      </c>
      <c r="E42" s="154"/>
      <c r="F42" s="155">
        <v>0.0396875</v>
      </c>
      <c r="G42" s="257">
        <f t="shared" si="3"/>
        <v>0.004008838383838384</v>
      </c>
      <c r="H42" s="83"/>
      <c r="I42" s="84">
        <f t="shared" si="4"/>
        <v>10.393700787401576</v>
      </c>
      <c r="J42" s="258"/>
      <c r="K42" s="258"/>
      <c r="L42" s="155">
        <f t="shared" si="5"/>
        <v>0.04008838383838384</v>
      </c>
      <c r="M42" s="82"/>
      <c r="N42" s="82"/>
    </row>
    <row r="43" spans="1:13" s="11" customFormat="1" ht="19.5">
      <c r="A43" s="91">
        <v>1087</v>
      </c>
      <c r="B43" s="12">
        <v>31</v>
      </c>
      <c r="C43" s="252" t="s">
        <v>15</v>
      </c>
      <c r="D43" s="253" t="s">
        <v>156</v>
      </c>
      <c r="E43" s="154"/>
      <c r="F43" s="155">
        <v>0.039699074074074074</v>
      </c>
      <c r="G43" s="257">
        <f t="shared" si="3"/>
        <v>0.004010007482229704</v>
      </c>
      <c r="H43" s="83"/>
      <c r="I43" s="84">
        <f t="shared" si="4"/>
        <v>10.39067055393586</v>
      </c>
      <c r="J43" s="258"/>
      <c r="K43" s="260"/>
      <c r="L43" s="155">
        <f t="shared" si="5"/>
        <v>0.04010007482229704</v>
      </c>
      <c r="M43" s="258"/>
    </row>
    <row r="44" spans="1:14" s="11" customFormat="1" ht="19.5">
      <c r="A44" s="91">
        <v>1118</v>
      </c>
      <c r="B44" s="12">
        <v>32</v>
      </c>
      <c r="C44" s="252" t="s">
        <v>408</v>
      </c>
      <c r="D44" s="253" t="s">
        <v>409</v>
      </c>
      <c r="E44" s="154"/>
      <c r="F44" s="155">
        <v>0.0403125</v>
      </c>
      <c r="G44" s="257">
        <f t="shared" si="3"/>
        <v>0.004071969696969697</v>
      </c>
      <c r="H44" s="83"/>
      <c r="I44" s="84">
        <f t="shared" si="4"/>
        <v>10.232558139534884</v>
      </c>
      <c r="J44" s="258"/>
      <c r="K44" s="258"/>
      <c r="L44" s="155">
        <f t="shared" si="5"/>
        <v>0.040719696969696975</v>
      </c>
      <c r="M44" s="82"/>
      <c r="N44" s="82"/>
    </row>
    <row r="45" spans="1:14" s="11" customFormat="1" ht="19.5">
      <c r="A45" s="91">
        <v>1121</v>
      </c>
      <c r="B45" s="12">
        <v>33</v>
      </c>
      <c r="C45" s="252" t="s">
        <v>37</v>
      </c>
      <c r="D45" s="253" t="s">
        <v>164</v>
      </c>
      <c r="E45" s="154"/>
      <c r="F45" s="155">
        <v>0.040393518518518516</v>
      </c>
      <c r="G45" s="257">
        <f t="shared" si="3"/>
        <v>0.004080153385708941</v>
      </c>
      <c r="H45" s="83"/>
      <c r="I45" s="84">
        <f t="shared" si="4"/>
        <v>10.212034383954157</v>
      </c>
      <c r="J45" s="258"/>
      <c r="K45" s="260"/>
      <c r="L45" s="155">
        <f t="shared" si="5"/>
        <v>0.04080153385708941</v>
      </c>
      <c r="M45" s="82"/>
      <c r="N45" s="82"/>
    </row>
    <row r="46" spans="1:13" s="11" customFormat="1" ht="19.5">
      <c r="A46" s="91">
        <v>1122</v>
      </c>
      <c r="B46" s="12">
        <v>34</v>
      </c>
      <c r="C46" s="252" t="s">
        <v>38</v>
      </c>
      <c r="D46" s="253" t="s">
        <v>991</v>
      </c>
      <c r="E46" s="154"/>
      <c r="F46" s="155">
        <v>0.04040509259259259</v>
      </c>
      <c r="G46" s="257">
        <f t="shared" si="3"/>
        <v>0.004081322484100262</v>
      </c>
      <c r="H46" s="83"/>
      <c r="I46" s="84">
        <f t="shared" si="4"/>
        <v>10.209109137782871</v>
      </c>
      <c r="J46" s="258"/>
      <c r="K46" s="260"/>
      <c r="L46" s="155">
        <f t="shared" si="5"/>
        <v>0.04081322484100262</v>
      </c>
      <c r="M46" s="258"/>
    </row>
    <row r="47" spans="1:13" s="11" customFormat="1" ht="19.5">
      <c r="A47" s="91">
        <v>1230</v>
      </c>
      <c r="B47" s="12">
        <v>35</v>
      </c>
      <c r="C47" s="252" t="s">
        <v>989</v>
      </c>
      <c r="D47" s="253" t="s">
        <v>990</v>
      </c>
      <c r="E47" s="154"/>
      <c r="F47" s="155">
        <v>0.043599537037037034</v>
      </c>
      <c r="G47" s="257">
        <f t="shared" si="3"/>
        <v>0.004403993640104751</v>
      </c>
      <c r="H47" s="83"/>
      <c r="I47" s="84">
        <f t="shared" si="4"/>
        <v>9.461109636315372</v>
      </c>
      <c r="J47" s="258"/>
      <c r="K47" s="258"/>
      <c r="L47" s="155">
        <f t="shared" si="5"/>
        <v>0.0440399364010475</v>
      </c>
      <c r="M47" s="164"/>
    </row>
    <row r="48" spans="1:13" s="11" customFormat="1" ht="19.5">
      <c r="A48" s="91">
        <v>1232</v>
      </c>
      <c r="B48" s="12">
        <v>36</v>
      </c>
      <c r="C48" s="252" t="s">
        <v>452</v>
      </c>
      <c r="D48" s="253" t="s">
        <v>453</v>
      </c>
      <c r="E48" s="154"/>
      <c r="F48" s="155">
        <v>0.04361111111111111</v>
      </c>
      <c r="G48" s="257">
        <f t="shared" si="3"/>
        <v>0.004405162738496071</v>
      </c>
      <c r="H48" s="83"/>
      <c r="I48" s="84">
        <f t="shared" si="4"/>
        <v>9.458598726114651</v>
      </c>
      <c r="J48" s="258"/>
      <c r="K48" s="260"/>
      <c r="L48" s="155">
        <f t="shared" si="5"/>
        <v>0.04405162738496071</v>
      </c>
      <c r="M48" s="258"/>
    </row>
    <row r="49" spans="1:15" ht="19.5">
      <c r="A49" s="286" t="s">
        <v>999</v>
      </c>
      <c r="B49" s="286"/>
      <c r="C49" s="286"/>
      <c r="D49" s="261"/>
      <c r="E49" s="13"/>
      <c r="F49" s="81"/>
      <c r="G49" s="82"/>
      <c r="H49" s="83"/>
      <c r="I49" s="84"/>
      <c r="J49" s="254"/>
      <c r="K49" s="254"/>
      <c r="L49" s="254"/>
      <c r="M49" s="254"/>
      <c r="O49" s="11"/>
    </row>
    <row r="50" spans="1:15" ht="19.5">
      <c r="A50" s="86"/>
      <c r="B50" s="86"/>
      <c r="C50" s="86"/>
      <c r="D50" s="261"/>
      <c r="E50" s="13"/>
      <c r="F50" s="81"/>
      <c r="G50" s="82"/>
      <c r="H50" s="83"/>
      <c r="I50" s="84"/>
      <c r="J50" s="254"/>
      <c r="K50" s="254"/>
      <c r="L50" s="82" t="s">
        <v>998</v>
      </c>
      <c r="M50" s="254"/>
      <c r="O50" s="11"/>
    </row>
    <row r="51" spans="1:12" s="67" customFormat="1" ht="19.5">
      <c r="A51" s="51"/>
      <c r="B51" s="95"/>
      <c r="C51" s="96"/>
      <c r="D51" s="92"/>
      <c r="E51" s="93"/>
      <c r="F51" s="193" t="s">
        <v>0</v>
      </c>
      <c r="G51" s="89">
        <v>14.9</v>
      </c>
      <c r="H51" s="287" t="s">
        <v>1</v>
      </c>
      <c r="I51" s="287"/>
      <c r="J51"/>
      <c r="K51" s="65"/>
      <c r="L51" s="89">
        <v>15</v>
      </c>
    </row>
    <row r="52" spans="1:14" s="11" customFormat="1" ht="19.5">
      <c r="A52" s="91"/>
      <c r="B52" s="12"/>
      <c r="C52" s="252"/>
      <c r="D52" s="253"/>
      <c r="E52" s="154"/>
      <c r="F52" s="193"/>
      <c r="G52" s="255"/>
      <c r="H52" s="256"/>
      <c r="I52" s="256"/>
      <c r="J52" s="259"/>
      <c r="K52" s="259"/>
      <c r="L52" s="82"/>
      <c r="M52" s="82"/>
      <c r="N52" s="82"/>
    </row>
    <row r="53" spans="1:14" s="11" customFormat="1" ht="19.5">
      <c r="A53" s="91">
        <v>1636</v>
      </c>
      <c r="B53" s="12">
        <v>37</v>
      </c>
      <c r="C53" s="252" t="s">
        <v>138</v>
      </c>
      <c r="D53" s="253" t="s">
        <v>139</v>
      </c>
      <c r="E53" s="154"/>
      <c r="F53" s="155">
        <v>0.054710648148148154</v>
      </c>
      <c r="G53" s="257">
        <f>F53/$G$51</f>
        <v>0.0036718555804126276</v>
      </c>
      <c r="H53" s="83"/>
      <c r="I53" s="84">
        <f>($G$51/F53)/24</f>
        <v>11.347577744869895</v>
      </c>
      <c r="J53" s="258"/>
      <c r="K53" s="258"/>
      <c r="L53" s="155">
        <f>F53/G51*L51</f>
        <v>0.05507783370618941</v>
      </c>
      <c r="M53" s="82"/>
      <c r="N53" s="198"/>
    </row>
    <row r="54" spans="1:14" s="11" customFormat="1" ht="19.5">
      <c r="A54" s="91">
        <v>2266</v>
      </c>
      <c r="B54" s="12">
        <v>38</v>
      </c>
      <c r="C54" s="252" t="s">
        <v>1003</v>
      </c>
      <c r="D54" s="253" t="s">
        <v>1004</v>
      </c>
      <c r="E54" s="154"/>
      <c r="F54" s="155">
        <v>0.0619212962962963</v>
      </c>
      <c r="G54" s="257">
        <f>F54/$G$51</f>
        <v>0.004155791697738007</v>
      </c>
      <c r="H54" s="83"/>
      <c r="I54" s="84">
        <f>($G$51/F54)/24</f>
        <v>10.026168224299065</v>
      </c>
      <c r="J54" s="258"/>
      <c r="K54" s="258"/>
      <c r="L54" s="155">
        <f>F54/G51*L51</f>
        <v>0.062336875466070106</v>
      </c>
      <c r="M54" s="82"/>
      <c r="N54" s="198"/>
    </row>
    <row r="55" spans="1:14" s="11" customFormat="1" ht="19.5">
      <c r="A55" s="91">
        <v>2296</v>
      </c>
      <c r="B55" s="12">
        <v>39</v>
      </c>
      <c r="C55" s="252" t="s">
        <v>149</v>
      </c>
      <c r="D55" s="253" t="s">
        <v>147</v>
      </c>
      <c r="E55" s="154"/>
      <c r="F55" s="155">
        <v>0.062372685185185184</v>
      </c>
      <c r="G55" s="257">
        <f>F55/$G$51</f>
        <v>0.004186086254039274</v>
      </c>
      <c r="H55" s="83"/>
      <c r="I55" s="84">
        <f>($G$51/F55)/24</f>
        <v>9.95360920393394</v>
      </c>
      <c r="J55" s="258"/>
      <c r="K55" s="258"/>
      <c r="L55" s="155">
        <f>F55/G51*L51</f>
        <v>0.06279129381058912</v>
      </c>
      <c r="M55" s="82"/>
      <c r="N55" s="198"/>
    </row>
    <row r="56" spans="1:13" ht="15.75" customHeight="1">
      <c r="A56" s="286" t="s">
        <v>1005</v>
      </c>
      <c r="B56" s="286"/>
      <c r="C56" s="286"/>
      <c r="D56" s="262"/>
      <c r="E56" s="254"/>
      <c r="F56" s="254"/>
      <c r="G56" s="254"/>
      <c r="H56" s="254"/>
      <c r="I56" s="254"/>
      <c r="J56" s="254"/>
      <c r="K56" s="254"/>
      <c r="L56" s="254"/>
      <c r="M56" s="254"/>
    </row>
    <row r="58" spans="3:4" ht="14.25">
      <c r="C58" s="252"/>
      <c r="D58" s="253"/>
    </row>
    <row r="59" spans="3:4" ht="14.25">
      <c r="C59" s="252"/>
      <c r="D59" s="253"/>
    </row>
    <row r="60" spans="3:4" ht="14.25">
      <c r="C60" s="252"/>
      <c r="D60" s="253"/>
    </row>
    <row r="61" spans="3:4" ht="14.25">
      <c r="C61" s="252"/>
      <c r="D61" s="253"/>
    </row>
    <row r="62" spans="3:4" ht="14.25">
      <c r="C62" s="252"/>
      <c r="D62" s="253"/>
    </row>
    <row r="63" spans="3:4" ht="14.25">
      <c r="C63" s="252"/>
      <c r="D63" s="253"/>
    </row>
    <row r="64" spans="3:4" ht="14.25">
      <c r="C64" s="252"/>
      <c r="D64" s="253"/>
    </row>
    <row r="65" spans="3:4" ht="14.25">
      <c r="C65" s="252"/>
      <c r="D65" s="253"/>
    </row>
    <row r="66" spans="3:4" ht="14.25">
      <c r="C66" s="252"/>
      <c r="D66" s="253"/>
    </row>
    <row r="67" spans="3:4" ht="14.25">
      <c r="C67" s="252"/>
      <c r="D67" s="253"/>
    </row>
    <row r="68" spans="3:4" ht="14.25">
      <c r="C68" s="252"/>
      <c r="D68" s="253"/>
    </row>
    <row r="69" spans="3:4" ht="14.25">
      <c r="C69" s="252"/>
      <c r="D69" s="253"/>
    </row>
    <row r="70" spans="3:4" ht="14.25">
      <c r="C70" s="252"/>
      <c r="D70" s="253"/>
    </row>
    <row r="71" spans="3:4" ht="14.25">
      <c r="C71" s="252"/>
      <c r="D71" s="253"/>
    </row>
    <row r="72" spans="3:4" ht="14.25">
      <c r="C72" s="252"/>
      <c r="D72" s="253"/>
    </row>
    <row r="73" spans="3:4" ht="14.25">
      <c r="C73" s="252"/>
      <c r="D73" s="253"/>
    </row>
    <row r="74" spans="3:4" ht="14.25">
      <c r="C74" s="252"/>
      <c r="D74" s="253"/>
    </row>
    <row r="75" spans="3:4" ht="14.25">
      <c r="C75" s="252"/>
      <c r="D75" s="253"/>
    </row>
    <row r="76" spans="3:4" ht="14.25">
      <c r="C76" s="252"/>
      <c r="D76" s="253"/>
    </row>
    <row r="77" spans="3:4" ht="14.25">
      <c r="C77" s="252"/>
      <c r="D77" s="253"/>
    </row>
    <row r="80" spans="3:4" ht="14.25">
      <c r="C80" s="252"/>
      <c r="D80" s="253"/>
    </row>
    <row r="81" spans="3:4" ht="14.25">
      <c r="C81" s="252"/>
      <c r="D81" s="253"/>
    </row>
    <row r="82" spans="3:4" ht="14.25">
      <c r="C82" s="252"/>
      <c r="D82" s="253"/>
    </row>
    <row r="83" spans="3:4" ht="14.25">
      <c r="C83" s="252"/>
      <c r="D83" s="253"/>
    </row>
    <row r="84" spans="3:4" ht="14.25">
      <c r="C84" s="252"/>
      <c r="D84" s="253"/>
    </row>
    <row r="85" spans="3:4" ht="14.25">
      <c r="C85" s="252"/>
      <c r="D85" s="253"/>
    </row>
    <row r="86" spans="3:4" ht="14.25">
      <c r="C86" s="252"/>
      <c r="D86" s="253"/>
    </row>
    <row r="87" spans="3:4" ht="14.25">
      <c r="C87" s="252"/>
      <c r="D87" s="253"/>
    </row>
    <row r="88" spans="3:4" ht="14.25">
      <c r="C88" s="252"/>
      <c r="D88" s="253"/>
    </row>
    <row r="89" spans="3:4" ht="14.25">
      <c r="C89" s="252"/>
      <c r="D89" s="253"/>
    </row>
    <row r="90" spans="3:4" ht="14.25">
      <c r="C90" s="252"/>
      <c r="D90" s="253"/>
    </row>
    <row r="91" spans="3:4" ht="14.25">
      <c r="C91" s="252"/>
      <c r="D91" s="253"/>
    </row>
    <row r="94" spans="3:4" ht="14.25">
      <c r="C94" s="252" t="s">
        <v>149</v>
      </c>
      <c r="D94" s="253" t="s">
        <v>147</v>
      </c>
    </row>
    <row r="95" spans="3:4" ht="14.25">
      <c r="C95" s="252" t="s">
        <v>138</v>
      </c>
      <c r="D95" s="253" t="s">
        <v>139</v>
      </c>
    </row>
  </sheetData>
  <mergeCells count="9">
    <mergeCell ref="A56:C56"/>
    <mergeCell ref="A32:C32"/>
    <mergeCell ref="H51:I51"/>
    <mergeCell ref="A1:I1"/>
    <mergeCell ref="H5:I5"/>
    <mergeCell ref="A2:I2"/>
    <mergeCell ref="A49:C49"/>
    <mergeCell ref="H34:I34"/>
    <mergeCell ref="A6:I6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75" zoomScaleNormal="75" workbookViewId="0" topLeftCell="A1">
      <selection activeCell="D7" sqref="D7"/>
    </sheetView>
  </sheetViews>
  <sheetFormatPr defaultColWidth="9.140625" defaultRowHeight="12.75"/>
  <cols>
    <col min="1" max="1" width="9.8515625" style="0" bestFit="1" customWidth="1"/>
    <col min="2" max="2" width="3.28125" style="0" bestFit="1" customWidth="1"/>
    <col min="3" max="3" width="15.421875" style="0" customWidth="1"/>
    <col min="4" max="4" width="27.421875" style="16" bestFit="1" customWidth="1"/>
    <col min="5" max="5" width="1.7109375" style="0" customWidth="1"/>
    <col min="6" max="6" width="17.28125" style="0" bestFit="1" customWidth="1"/>
    <col min="7" max="7" width="18.140625" style="0" bestFit="1" customWidth="1"/>
    <col min="8" max="8" width="1.1484375" style="0" customWidth="1"/>
    <col min="9" max="9" width="9.8515625" style="0" bestFit="1" customWidth="1"/>
    <col min="10" max="10" width="3.00390625" style="0" customWidth="1"/>
    <col min="11" max="11" width="20.7109375" style="0" customWidth="1"/>
    <col min="12" max="12" width="10.8515625" style="0" bestFit="1" customWidth="1"/>
    <col min="13" max="13" width="10.28125" style="0" bestFit="1" customWidth="1"/>
    <col min="14" max="14" width="14.57421875" style="0" customWidth="1"/>
    <col min="15" max="15" width="11.57421875" style="0" bestFit="1" customWidth="1"/>
  </cols>
  <sheetData>
    <row r="1" spans="1:10" s="67" customFormat="1" ht="42" customHeight="1">
      <c r="A1" s="284" t="s">
        <v>977</v>
      </c>
      <c r="B1" s="284"/>
      <c r="C1" s="284"/>
      <c r="D1" s="284"/>
      <c r="E1" s="284"/>
      <c r="F1" s="284"/>
      <c r="G1" s="284"/>
      <c r="H1" s="284"/>
      <c r="I1" s="284"/>
      <c r="J1" s="66"/>
    </row>
    <row r="2" spans="1:10" s="67" customFormat="1" ht="31.5" customHeight="1">
      <c r="A2" s="285">
        <v>40782</v>
      </c>
      <c r="B2" s="285"/>
      <c r="C2" s="285"/>
      <c r="D2" s="285"/>
      <c r="E2" s="285"/>
      <c r="F2" s="285"/>
      <c r="G2" s="285"/>
      <c r="H2" s="285"/>
      <c r="I2" s="285"/>
      <c r="J2" s="66"/>
    </row>
    <row r="3" spans="1:11" ht="15">
      <c r="A3" s="68" t="s">
        <v>372</v>
      </c>
      <c r="B3" s="69" t="s">
        <v>3</v>
      </c>
      <c r="C3" s="70" t="s">
        <v>43</v>
      </c>
      <c r="D3" s="149" t="s">
        <v>5</v>
      </c>
      <c r="E3" s="72"/>
      <c r="F3" s="73" t="s">
        <v>80</v>
      </c>
      <c r="G3" s="73" t="s">
        <v>238</v>
      </c>
      <c r="H3" s="74"/>
      <c r="I3" s="75" t="s">
        <v>239</v>
      </c>
      <c r="J3" s="76"/>
      <c r="K3" s="73" t="s">
        <v>805</v>
      </c>
    </row>
    <row r="4" spans="1:11" ht="15">
      <c r="A4" s="68"/>
      <c r="B4" s="69"/>
      <c r="C4" s="70"/>
      <c r="D4" s="149"/>
      <c r="E4" s="72"/>
      <c r="F4" s="73"/>
      <c r="G4" s="73"/>
      <c r="H4" s="74"/>
      <c r="I4" s="75"/>
      <c r="J4" s="76"/>
      <c r="K4" s="73"/>
    </row>
    <row r="5" spans="1:11" s="67" customFormat="1" ht="19.5">
      <c r="A5" s="51"/>
      <c r="B5" s="95"/>
      <c r="C5" s="96"/>
      <c r="D5" s="92"/>
      <c r="E5" s="93"/>
      <c r="F5" s="193" t="s">
        <v>0</v>
      </c>
      <c r="G5" s="89">
        <v>7</v>
      </c>
      <c r="H5" s="287" t="s">
        <v>1</v>
      </c>
      <c r="I5" s="287"/>
      <c r="J5"/>
      <c r="K5" s="65"/>
    </row>
    <row r="7" spans="1:14" s="11" customFormat="1" ht="19.5">
      <c r="A7" s="91">
        <v>1</v>
      </c>
      <c r="B7" s="12">
        <v>1</v>
      </c>
      <c r="C7" s="252" t="s">
        <v>27</v>
      </c>
      <c r="D7" s="253" t="s">
        <v>126</v>
      </c>
      <c r="E7" s="154"/>
      <c r="F7" s="155">
        <v>0.01709490740740741</v>
      </c>
      <c r="G7" s="166">
        <f>F7/$G$5</f>
        <v>0.00244212962962963</v>
      </c>
      <c r="H7" s="83"/>
      <c r="I7" s="84">
        <f>($G$5/F7)/24</f>
        <v>17.06161137440758</v>
      </c>
      <c r="K7" s="165" t="s">
        <v>978</v>
      </c>
      <c r="L7" s="82"/>
      <c r="M7" s="82"/>
      <c r="N7" s="198"/>
    </row>
    <row r="8" spans="1:14" s="11" customFormat="1" ht="19.5">
      <c r="A8" s="91">
        <v>3</v>
      </c>
      <c r="B8" s="12">
        <v>2</v>
      </c>
      <c r="C8" s="252" t="s">
        <v>402</v>
      </c>
      <c r="D8" s="253" t="s">
        <v>403</v>
      </c>
      <c r="E8" s="154"/>
      <c r="F8" s="155">
        <v>0.01923611111111111</v>
      </c>
      <c r="G8" s="166">
        <f>F8/$G$5</f>
        <v>0.002748015873015873</v>
      </c>
      <c r="H8" s="83"/>
      <c r="I8" s="84">
        <f>($G$5/F8)/24</f>
        <v>15.16245487364621</v>
      </c>
      <c r="L8" s="82"/>
      <c r="M8" s="82"/>
      <c r="N8" s="198"/>
    </row>
    <row r="9" spans="1:14" s="11" customFormat="1" ht="19.5">
      <c r="A9" s="91">
        <v>3</v>
      </c>
      <c r="B9" s="12">
        <v>3</v>
      </c>
      <c r="C9" s="252" t="s">
        <v>205</v>
      </c>
      <c r="D9" s="253" t="s">
        <v>206</v>
      </c>
      <c r="E9" s="154"/>
      <c r="F9" s="155">
        <v>0.02335648148148148</v>
      </c>
      <c r="G9" s="166">
        <f>F9/$G$5</f>
        <v>0.0033366402116402115</v>
      </c>
      <c r="H9" s="83"/>
      <c r="I9" s="84">
        <f>($G$5/F9)/24</f>
        <v>12.487611496531217</v>
      </c>
      <c r="K9" s="165" t="s">
        <v>980</v>
      </c>
      <c r="L9" s="82"/>
      <c r="M9" s="82"/>
      <c r="N9" s="198"/>
    </row>
    <row r="10" spans="1:14" s="11" customFormat="1" ht="19.5">
      <c r="A10" s="91">
        <v>28</v>
      </c>
      <c r="B10" s="12">
        <v>4</v>
      </c>
      <c r="C10" s="252" t="s">
        <v>371</v>
      </c>
      <c r="D10" s="253" t="s">
        <v>385</v>
      </c>
      <c r="E10" s="154"/>
      <c r="F10" s="155">
        <v>0.02809027777777778</v>
      </c>
      <c r="G10" s="166">
        <f>F10/$G$5</f>
        <v>0.004012896825396826</v>
      </c>
      <c r="H10" s="83"/>
      <c r="I10" s="84">
        <f>($G$5/F10)/24</f>
        <v>10.3831891223733</v>
      </c>
      <c r="K10" s="165" t="s">
        <v>979</v>
      </c>
      <c r="L10" s="82"/>
      <c r="M10" s="82"/>
      <c r="N10" s="198"/>
    </row>
    <row r="11" spans="1:14" s="11" customFormat="1" ht="19.5">
      <c r="A11" s="91">
        <v>14</v>
      </c>
      <c r="B11" s="12">
        <v>5</v>
      </c>
      <c r="C11" s="252" t="s">
        <v>317</v>
      </c>
      <c r="D11" s="253" t="s">
        <v>202</v>
      </c>
      <c r="E11" s="154"/>
      <c r="F11" s="155">
        <v>0.02953703703703704</v>
      </c>
      <c r="G11" s="166">
        <f>F11/$G$5</f>
        <v>0.0042195767195767194</v>
      </c>
      <c r="H11" s="83"/>
      <c r="I11" s="84">
        <f>($G$5/F11)/24</f>
        <v>9.874608150470218</v>
      </c>
      <c r="L11" s="82"/>
      <c r="M11" s="82"/>
      <c r="N11" s="82"/>
    </row>
    <row r="12" spans="1:14" s="11" customFormat="1" ht="19.5">
      <c r="A12" s="286" t="s">
        <v>981</v>
      </c>
      <c r="B12" s="286"/>
      <c r="C12" s="286"/>
      <c r="D12" s="286"/>
      <c r="E12" s="154"/>
      <c r="F12" s="155"/>
      <c r="G12" s="166"/>
      <c r="H12" s="83"/>
      <c r="I12" s="84"/>
      <c r="L12" s="82"/>
      <c r="M12" s="82"/>
      <c r="N12" s="82"/>
    </row>
    <row r="13" spans="1:14" s="11" customFormat="1" ht="19.5">
      <c r="A13" s="91"/>
      <c r="B13" s="12"/>
      <c r="C13" s="252"/>
      <c r="D13" s="253"/>
      <c r="E13" s="154"/>
      <c r="F13" s="155"/>
      <c r="G13" s="166"/>
      <c r="H13" s="83"/>
      <c r="I13" s="84"/>
      <c r="L13" s="82"/>
      <c r="M13" s="82"/>
      <c r="N13" s="82"/>
    </row>
    <row r="14" spans="1:14" s="11" customFormat="1" ht="19.5">
      <c r="A14" s="91"/>
      <c r="B14" s="12"/>
      <c r="C14" s="252"/>
      <c r="D14" s="253"/>
      <c r="E14" s="154"/>
      <c r="F14" s="155"/>
      <c r="G14" s="166"/>
      <c r="H14" s="83"/>
      <c r="I14" s="84"/>
      <c r="L14" s="82"/>
      <c r="M14" s="82"/>
      <c r="N14" s="82"/>
    </row>
    <row r="15" spans="1:14" s="11" customFormat="1" ht="19.5">
      <c r="A15" s="91"/>
      <c r="B15" s="12"/>
      <c r="C15" s="252"/>
      <c r="D15" s="253"/>
      <c r="E15" s="154"/>
      <c r="F15" s="155"/>
      <c r="G15" s="166"/>
      <c r="H15" s="83"/>
      <c r="I15" s="84"/>
      <c r="L15" s="82"/>
      <c r="M15" s="82"/>
      <c r="N15" s="82"/>
    </row>
    <row r="16" spans="1:14" s="11" customFormat="1" ht="19.5">
      <c r="A16" s="91"/>
      <c r="B16" s="12"/>
      <c r="C16" s="252"/>
      <c r="D16" s="253"/>
      <c r="E16" s="154"/>
      <c r="F16" s="193" t="s">
        <v>0</v>
      </c>
      <c r="G16" s="97">
        <v>21.0975</v>
      </c>
      <c r="H16" s="287" t="s">
        <v>1</v>
      </c>
      <c r="I16" s="287"/>
      <c r="L16" s="82"/>
      <c r="M16" s="82"/>
      <c r="N16" s="82"/>
    </row>
    <row r="17" spans="1:14" s="11" customFormat="1" ht="19.5">
      <c r="A17" s="91"/>
      <c r="B17" s="12"/>
      <c r="C17" s="252"/>
      <c r="D17" s="253"/>
      <c r="E17" s="154"/>
      <c r="F17" s="155"/>
      <c r="G17" s="166"/>
      <c r="H17" s="83"/>
      <c r="I17" s="84"/>
      <c r="L17" s="82"/>
      <c r="M17" s="82"/>
      <c r="N17" s="82"/>
    </row>
    <row r="18" spans="1:14" s="11" customFormat="1" ht="19.5">
      <c r="A18" s="91">
        <v>2</v>
      </c>
      <c r="B18" s="12">
        <v>6</v>
      </c>
      <c r="C18" s="252" t="s">
        <v>38</v>
      </c>
      <c r="D18" s="253" t="s">
        <v>426</v>
      </c>
      <c r="E18" s="154"/>
      <c r="F18" s="155">
        <v>0.05550925925925926</v>
      </c>
      <c r="G18" s="166">
        <f aca="true" t="shared" si="0" ref="G18:G34">F18/$G$16</f>
        <v>0.0026310823206189956</v>
      </c>
      <c r="H18" s="83"/>
      <c r="I18" s="84">
        <f aca="true" t="shared" si="1" ref="I18:I34">($G$16/F18)/24</f>
        <v>15.836321934945788</v>
      </c>
      <c r="K18" s="165" t="s">
        <v>982</v>
      </c>
      <c r="L18" s="82"/>
      <c r="M18" s="82"/>
      <c r="N18" s="82"/>
    </row>
    <row r="19" spans="1:14" s="11" customFormat="1" ht="19.5">
      <c r="A19" s="91">
        <v>9</v>
      </c>
      <c r="B19" s="12">
        <v>7</v>
      </c>
      <c r="C19" s="252" t="s">
        <v>18</v>
      </c>
      <c r="D19" s="253" t="s">
        <v>189</v>
      </c>
      <c r="E19" s="154"/>
      <c r="F19" s="155">
        <v>0.05960648148148148</v>
      </c>
      <c r="G19" s="166">
        <f t="shared" si="0"/>
        <v>0.002825286478562933</v>
      </c>
      <c r="H19" s="83"/>
      <c r="I19" s="84">
        <f t="shared" si="1"/>
        <v>14.747766990291261</v>
      </c>
      <c r="L19" s="82"/>
      <c r="M19" s="82"/>
      <c r="N19" s="82"/>
    </row>
    <row r="20" spans="1:14" s="11" customFormat="1" ht="19.5">
      <c r="A20" s="91">
        <v>31</v>
      </c>
      <c r="B20" s="12">
        <v>8</v>
      </c>
      <c r="C20" s="252" t="s">
        <v>455</v>
      </c>
      <c r="D20" s="253" t="s">
        <v>134</v>
      </c>
      <c r="E20" s="154"/>
      <c r="F20" s="155">
        <v>0.06648148148148149</v>
      </c>
      <c r="G20" s="166">
        <f t="shared" si="0"/>
        <v>0.003151154472401066</v>
      </c>
      <c r="H20" s="83"/>
      <c r="I20" s="84">
        <f t="shared" si="1"/>
        <v>13.22266713091922</v>
      </c>
      <c r="L20" s="82"/>
      <c r="M20" s="82"/>
      <c r="N20" s="82"/>
    </row>
    <row r="21" spans="1:13" s="11" customFormat="1" ht="19.5">
      <c r="A21" s="91">
        <v>32</v>
      </c>
      <c r="B21" s="12">
        <v>9</v>
      </c>
      <c r="C21" s="252" t="s">
        <v>315</v>
      </c>
      <c r="D21" s="253" t="s">
        <v>183</v>
      </c>
      <c r="E21" s="154"/>
      <c r="F21" s="155">
        <v>0.06664351851851852</v>
      </c>
      <c r="G21" s="166">
        <f t="shared" si="0"/>
        <v>0.003158834862828227</v>
      </c>
      <c r="H21" s="83"/>
      <c r="I21" s="84">
        <f t="shared" si="1"/>
        <v>13.190517540812783</v>
      </c>
      <c r="L21" s="164"/>
      <c r="M21" s="164"/>
    </row>
    <row r="22" spans="1:11" s="11" customFormat="1" ht="19.5">
      <c r="A22" s="91">
        <v>50</v>
      </c>
      <c r="B22" s="12">
        <v>10</v>
      </c>
      <c r="C22" s="252" t="s">
        <v>67</v>
      </c>
      <c r="D22" s="253" t="s">
        <v>427</v>
      </c>
      <c r="E22" s="154"/>
      <c r="F22" s="155">
        <v>0.074375</v>
      </c>
      <c r="G22" s="166">
        <f t="shared" si="0"/>
        <v>0.003525299206067069</v>
      </c>
      <c r="H22" s="83"/>
      <c r="I22" s="84">
        <f t="shared" si="1"/>
        <v>11.819327731092438</v>
      </c>
      <c r="K22" s="165"/>
    </row>
    <row r="23" spans="1:11" s="11" customFormat="1" ht="19.5">
      <c r="A23" s="91">
        <v>3</v>
      </c>
      <c r="B23" s="12">
        <v>11</v>
      </c>
      <c r="C23" s="252" t="s">
        <v>152</v>
      </c>
      <c r="D23" s="253" t="s">
        <v>143</v>
      </c>
      <c r="E23" s="154"/>
      <c r="F23" s="155">
        <v>0.07548611111111111</v>
      </c>
      <c r="G23" s="166">
        <f t="shared" si="0"/>
        <v>0.003577964740424748</v>
      </c>
      <c r="H23" s="83"/>
      <c r="I23" s="84">
        <f t="shared" si="1"/>
        <v>11.645354185832566</v>
      </c>
      <c r="K23" s="165" t="s">
        <v>980</v>
      </c>
    </row>
    <row r="24" spans="1:14" s="11" customFormat="1" ht="19.5">
      <c r="A24" s="91">
        <v>8</v>
      </c>
      <c r="B24" s="12">
        <v>12</v>
      </c>
      <c r="C24" s="252" t="s">
        <v>203</v>
      </c>
      <c r="D24" s="253" t="s">
        <v>204</v>
      </c>
      <c r="E24" s="154"/>
      <c r="F24" s="155">
        <v>0.07644675925925926</v>
      </c>
      <c r="G24" s="166">
        <f t="shared" si="0"/>
        <v>0.0036234984836714897</v>
      </c>
      <c r="H24" s="83"/>
      <c r="I24" s="84">
        <f t="shared" si="1"/>
        <v>11.499015897047691</v>
      </c>
      <c r="L24" s="82"/>
      <c r="M24" s="82"/>
      <c r="N24" s="198"/>
    </row>
    <row r="25" spans="1:11" s="11" customFormat="1" ht="19.5">
      <c r="A25" s="91">
        <v>54</v>
      </c>
      <c r="B25" s="12">
        <v>13</v>
      </c>
      <c r="C25" s="252" t="s">
        <v>13</v>
      </c>
      <c r="D25" s="253" t="s">
        <v>143</v>
      </c>
      <c r="E25" s="154"/>
      <c r="F25" s="155">
        <v>0.07645833333333334</v>
      </c>
      <c r="G25" s="166">
        <f t="shared" si="0"/>
        <v>0.0036240470829877157</v>
      </c>
      <c r="H25" s="83"/>
      <c r="I25" s="84">
        <f t="shared" si="1"/>
        <v>11.497275204359672</v>
      </c>
      <c r="K25" s="165"/>
    </row>
    <row r="26" spans="1:9" s="11" customFormat="1" ht="19.5">
      <c r="A26" s="91">
        <v>12</v>
      </c>
      <c r="B26" s="12">
        <v>14</v>
      </c>
      <c r="C26" s="252" t="s">
        <v>154</v>
      </c>
      <c r="D26" s="253" t="s">
        <v>155</v>
      </c>
      <c r="E26" s="154"/>
      <c r="F26" s="155">
        <v>0.07984953703703704</v>
      </c>
      <c r="G26" s="166">
        <f t="shared" si="0"/>
        <v>0.003784786682641879</v>
      </c>
      <c r="H26" s="83"/>
      <c r="I26" s="84">
        <f t="shared" si="1"/>
        <v>11.008986809682563</v>
      </c>
    </row>
    <row r="27" spans="1:9" s="11" customFormat="1" ht="19.5">
      <c r="A27" s="91">
        <v>13</v>
      </c>
      <c r="B27" s="12">
        <v>15</v>
      </c>
      <c r="C27" s="252" t="s">
        <v>898</v>
      </c>
      <c r="D27" s="253" t="s">
        <v>868</v>
      </c>
      <c r="E27" s="154"/>
      <c r="F27" s="155">
        <v>0.08023148148148147</v>
      </c>
      <c r="G27" s="166">
        <f t="shared" si="0"/>
        <v>0.00380289046007733</v>
      </c>
      <c r="H27" s="83"/>
      <c r="I27" s="84">
        <f t="shared" si="1"/>
        <v>10.956578188113099</v>
      </c>
    </row>
    <row r="28" spans="1:14" s="11" customFormat="1" ht="19.5">
      <c r="A28" s="91">
        <v>14</v>
      </c>
      <c r="B28" s="12">
        <v>16</v>
      </c>
      <c r="C28" s="252" t="s">
        <v>358</v>
      </c>
      <c r="D28" s="253" t="s">
        <v>359</v>
      </c>
      <c r="E28" s="154"/>
      <c r="F28" s="155">
        <v>0.08106481481481481</v>
      </c>
      <c r="G28" s="166">
        <f t="shared" si="0"/>
        <v>0.003842389610845589</v>
      </c>
      <c r="H28" s="83"/>
      <c r="I28" s="84">
        <f t="shared" si="1"/>
        <v>10.843946316390635</v>
      </c>
      <c r="L28" s="82"/>
      <c r="M28" s="82"/>
      <c r="N28" s="198"/>
    </row>
    <row r="29" spans="1:14" s="11" customFormat="1" ht="19.5">
      <c r="A29" s="91">
        <v>16</v>
      </c>
      <c r="B29" s="12">
        <v>17</v>
      </c>
      <c r="C29" s="252" t="s">
        <v>983</v>
      </c>
      <c r="D29" s="253" t="s">
        <v>984</v>
      </c>
      <c r="E29" s="154"/>
      <c r="F29" s="155">
        <v>0.08695601851851852</v>
      </c>
      <c r="G29" s="166">
        <f t="shared" si="0"/>
        <v>0.004121626662804527</v>
      </c>
      <c r="H29" s="83"/>
      <c r="I29" s="84">
        <f t="shared" si="1"/>
        <v>10.10927725276188</v>
      </c>
      <c r="L29" s="82"/>
      <c r="M29" s="82"/>
      <c r="N29" s="198"/>
    </row>
    <row r="30" spans="1:14" s="11" customFormat="1" ht="19.5">
      <c r="A30" s="91">
        <v>69</v>
      </c>
      <c r="B30" s="12">
        <v>18</v>
      </c>
      <c r="C30" s="252" t="s">
        <v>10</v>
      </c>
      <c r="D30" s="253" t="s">
        <v>165</v>
      </c>
      <c r="E30" s="154"/>
      <c r="F30" s="155">
        <v>0.09348379629629629</v>
      </c>
      <c r="G30" s="166">
        <f t="shared" si="0"/>
        <v>0.004431036677155885</v>
      </c>
      <c r="H30" s="83"/>
      <c r="I30" s="84">
        <f t="shared" si="1"/>
        <v>9.403367586975364</v>
      </c>
      <c r="L30" s="82"/>
      <c r="M30" s="82"/>
      <c r="N30" s="198"/>
    </row>
    <row r="31" spans="1:11" s="11" customFormat="1" ht="19.5">
      <c r="A31" s="91">
        <v>19</v>
      </c>
      <c r="B31" s="12">
        <v>19</v>
      </c>
      <c r="C31" s="252" t="s">
        <v>408</v>
      </c>
      <c r="D31" s="253" t="s">
        <v>409</v>
      </c>
      <c r="E31" s="154"/>
      <c r="F31" s="155">
        <v>0.09348379629629629</v>
      </c>
      <c r="G31" s="166">
        <f t="shared" si="0"/>
        <v>0.004431036677155885</v>
      </c>
      <c r="H31" s="83"/>
      <c r="I31" s="84">
        <f t="shared" si="1"/>
        <v>9.403367586975364</v>
      </c>
      <c r="K31" s="165"/>
    </row>
    <row r="32" spans="1:9" s="11" customFormat="1" ht="19.5">
      <c r="A32" s="91">
        <v>20</v>
      </c>
      <c r="B32" s="12">
        <v>20</v>
      </c>
      <c r="C32" s="252" t="s">
        <v>958</v>
      </c>
      <c r="D32" s="253" t="s">
        <v>985</v>
      </c>
      <c r="E32" s="154"/>
      <c r="F32" s="155">
        <v>0.09348379629629629</v>
      </c>
      <c r="G32" s="166">
        <f t="shared" si="0"/>
        <v>0.004431036677155885</v>
      </c>
      <c r="H32" s="83"/>
      <c r="I32" s="84">
        <f t="shared" si="1"/>
        <v>9.403367586975364</v>
      </c>
    </row>
    <row r="33" spans="1:14" s="11" customFormat="1" ht="19.5">
      <c r="A33" s="91">
        <v>21</v>
      </c>
      <c r="B33" s="12">
        <v>21</v>
      </c>
      <c r="C33" s="252" t="s">
        <v>15</v>
      </c>
      <c r="D33" s="253" t="s">
        <v>156</v>
      </c>
      <c r="E33" s="154"/>
      <c r="F33" s="155">
        <v>0.09348379629629629</v>
      </c>
      <c r="G33" s="166">
        <f t="shared" si="0"/>
        <v>0.004431036677155885</v>
      </c>
      <c r="H33" s="83"/>
      <c r="I33" s="84">
        <f t="shared" si="1"/>
        <v>9.403367586975364</v>
      </c>
      <c r="L33" s="82"/>
      <c r="M33" s="82"/>
      <c r="N33" s="198"/>
    </row>
    <row r="34" spans="1:14" s="11" customFormat="1" ht="19.5">
      <c r="A34" s="91">
        <v>22</v>
      </c>
      <c r="B34" s="12">
        <v>22</v>
      </c>
      <c r="C34" s="252" t="s">
        <v>209</v>
      </c>
      <c r="D34" s="253" t="s">
        <v>150</v>
      </c>
      <c r="E34" s="154"/>
      <c r="F34" s="155">
        <v>0.10375</v>
      </c>
      <c r="G34" s="166">
        <f t="shared" si="0"/>
        <v>0.004917644270648181</v>
      </c>
      <c r="H34" s="83"/>
      <c r="I34" s="84">
        <f t="shared" si="1"/>
        <v>8.47289156626506</v>
      </c>
      <c r="L34" s="82"/>
      <c r="M34" s="82"/>
      <c r="N34" s="198"/>
    </row>
    <row r="35" spans="1:15" ht="19.5">
      <c r="A35" s="286" t="s">
        <v>986</v>
      </c>
      <c r="B35" s="286"/>
      <c r="C35" s="286"/>
      <c r="D35" s="80"/>
      <c r="E35" s="13"/>
      <c r="F35" s="81"/>
      <c r="G35" s="82"/>
      <c r="H35" s="83"/>
      <c r="I35" s="84"/>
      <c r="O35" s="11"/>
    </row>
    <row r="36" spans="1:15" ht="31.5" customHeight="1">
      <c r="A36" s="86"/>
      <c r="B36" s="86"/>
      <c r="C36" s="86"/>
      <c r="D36" s="80"/>
      <c r="E36" s="13"/>
      <c r="F36" s="81"/>
      <c r="G36" s="82"/>
      <c r="H36" s="83"/>
      <c r="I36" s="84"/>
      <c r="O36" s="11"/>
    </row>
  </sheetData>
  <mergeCells count="6">
    <mergeCell ref="A1:I1"/>
    <mergeCell ref="H5:I5"/>
    <mergeCell ref="A2:I2"/>
    <mergeCell ref="A35:C35"/>
    <mergeCell ref="A12:D12"/>
    <mergeCell ref="H16:I16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9.8515625" style="0" bestFit="1" customWidth="1"/>
    <col min="2" max="2" width="3.28125" style="0" bestFit="1" customWidth="1"/>
    <col min="3" max="3" width="15.421875" style="0" customWidth="1"/>
    <col min="4" max="4" width="27.421875" style="16" bestFit="1" customWidth="1"/>
    <col min="5" max="5" width="1.7109375" style="0" customWidth="1"/>
    <col min="6" max="6" width="17.28125" style="0" bestFit="1" customWidth="1"/>
    <col min="7" max="7" width="18.140625" style="0" bestFit="1" customWidth="1"/>
    <col min="8" max="8" width="1.1484375" style="0" customWidth="1"/>
    <col min="9" max="9" width="9.8515625" style="0" bestFit="1" customWidth="1"/>
    <col min="10" max="10" width="3.00390625" style="0" customWidth="1"/>
    <col min="11" max="11" width="20.7109375" style="0" customWidth="1"/>
    <col min="12" max="12" width="10.8515625" style="0" bestFit="1" customWidth="1"/>
    <col min="13" max="13" width="10.28125" style="0" bestFit="1" customWidth="1"/>
    <col min="14" max="14" width="14.57421875" style="0" customWidth="1"/>
  </cols>
  <sheetData>
    <row r="1" spans="1:10" s="67" customFormat="1" ht="42" customHeight="1">
      <c r="A1" s="284" t="s">
        <v>938</v>
      </c>
      <c r="B1" s="284"/>
      <c r="C1" s="284"/>
      <c r="D1" s="284"/>
      <c r="E1" s="284"/>
      <c r="F1" s="284"/>
      <c r="G1" s="284"/>
      <c r="H1" s="284"/>
      <c r="I1" s="284"/>
      <c r="J1" s="66"/>
    </row>
    <row r="2" spans="1:10" s="67" customFormat="1" ht="31.5" customHeight="1">
      <c r="A2" s="285">
        <v>40782</v>
      </c>
      <c r="B2" s="285"/>
      <c r="C2" s="285"/>
      <c r="D2" s="285"/>
      <c r="E2" s="285"/>
      <c r="F2" s="285"/>
      <c r="G2" s="285"/>
      <c r="H2" s="285"/>
      <c r="I2" s="285"/>
      <c r="J2" s="66"/>
    </row>
    <row r="3" spans="1:11" ht="15">
      <c r="A3" s="68" t="s">
        <v>372</v>
      </c>
      <c r="B3" s="69" t="s">
        <v>3</v>
      </c>
      <c r="C3" s="70" t="s">
        <v>43</v>
      </c>
      <c r="D3" s="149" t="s">
        <v>5</v>
      </c>
      <c r="E3" s="72"/>
      <c r="F3" s="73" t="s">
        <v>80</v>
      </c>
      <c r="G3" s="73" t="s">
        <v>238</v>
      </c>
      <c r="H3" s="74"/>
      <c r="I3" s="75" t="s">
        <v>239</v>
      </c>
      <c r="J3" s="76"/>
      <c r="K3" s="73" t="s">
        <v>805</v>
      </c>
    </row>
    <row r="4" spans="1:11" ht="15">
      <c r="A4" s="68"/>
      <c r="B4" s="69"/>
      <c r="C4" s="70"/>
      <c r="D4" s="149"/>
      <c r="E4" s="72"/>
      <c r="F4" s="73"/>
      <c r="G4" s="73"/>
      <c r="H4" s="74"/>
      <c r="I4" s="75"/>
      <c r="J4" s="76"/>
      <c r="K4" s="73"/>
    </row>
    <row r="5" spans="1:11" s="67" customFormat="1" ht="19.5">
      <c r="A5" s="51"/>
      <c r="B5" s="95"/>
      <c r="C5" s="96"/>
      <c r="D5" s="92"/>
      <c r="E5" s="93"/>
      <c r="F5" s="193" t="s">
        <v>0</v>
      </c>
      <c r="G5" s="89">
        <v>10</v>
      </c>
      <c r="H5" s="287" t="s">
        <v>1</v>
      </c>
      <c r="I5" s="287"/>
      <c r="J5"/>
      <c r="K5" s="65"/>
    </row>
    <row r="7" spans="1:14" s="11" customFormat="1" ht="19.5">
      <c r="A7" s="91">
        <v>11</v>
      </c>
      <c r="B7" s="12">
        <v>1</v>
      </c>
      <c r="C7" s="252" t="s">
        <v>18</v>
      </c>
      <c r="D7" s="253" t="s">
        <v>187</v>
      </c>
      <c r="E7" s="154"/>
      <c r="F7" s="155">
        <v>0.02372685185185185</v>
      </c>
      <c r="G7" s="166">
        <f aca="true" t="shared" si="0" ref="G7:G38">F7/$G$5</f>
        <v>0.002372685185185185</v>
      </c>
      <c r="H7" s="83"/>
      <c r="I7" s="84">
        <f aca="true" t="shared" si="1" ref="I7:I38">($G$5/F7)/24</f>
        <v>17.5609756097561</v>
      </c>
      <c r="L7" s="82"/>
      <c r="M7" s="82"/>
      <c r="N7" s="198"/>
    </row>
    <row r="8" spans="1:14" s="11" customFormat="1" ht="19.5">
      <c r="A8" s="91">
        <v>12</v>
      </c>
      <c r="B8" s="12">
        <v>2</v>
      </c>
      <c r="C8" s="252" t="s">
        <v>21</v>
      </c>
      <c r="D8" s="253" t="s">
        <v>129</v>
      </c>
      <c r="E8" s="154"/>
      <c r="F8" s="155">
        <v>0.02440972222222222</v>
      </c>
      <c r="G8" s="166">
        <f t="shared" si="0"/>
        <v>0.002440972222222222</v>
      </c>
      <c r="H8" s="83"/>
      <c r="I8" s="84">
        <f t="shared" si="1"/>
        <v>17.069701280227594</v>
      </c>
      <c r="L8" s="82"/>
      <c r="M8" s="82"/>
      <c r="N8" s="198"/>
    </row>
    <row r="9" spans="1:14" s="11" customFormat="1" ht="19.5">
      <c r="A9" s="91">
        <v>14</v>
      </c>
      <c r="B9" s="12">
        <v>3</v>
      </c>
      <c r="C9" s="252" t="s">
        <v>934</v>
      </c>
      <c r="D9" s="253" t="s">
        <v>935</v>
      </c>
      <c r="E9" s="154"/>
      <c r="F9" s="155">
        <v>0.024548611111111115</v>
      </c>
      <c r="G9" s="166">
        <f t="shared" si="0"/>
        <v>0.0024548611111111117</v>
      </c>
      <c r="H9" s="83"/>
      <c r="I9" s="84">
        <f t="shared" si="1"/>
        <v>16.97312588401697</v>
      </c>
      <c r="L9" s="82"/>
      <c r="M9" s="82"/>
      <c r="N9" s="198"/>
    </row>
    <row r="10" spans="1:14" s="11" customFormat="1" ht="19.5">
      <c r="A10" s="91">
        <v>15</v>
      </c>
      <c r="B10" s="12">
        <v>4</v>
      </c>
      <c r="C10" s="252" t="s">
        <v>885</v>
      </c>
      <c r="D10" s="253" t="s">
        <v>190</v>
      </c>
      <c r="E10" s="154"/>
      <c r="F10" s="155">
        <v>0.02497685185185185</v>
      </c>
      <c r="G10" s="166">
        <f t="shared" si="0"/>
        <v>0.0024976851851851853</v>
      </c>
      <c r="H10" s="83"/>
      <c r="I10" s="84">
        <f t="shared" si="1"/>
        <v>16.682113067655237</v>
      </c>
      <c r="L10" s="82"/>
      <c r="M10" s="82"/>
      <c r="N10" s="198"/>
    </row>
    <row r="11" spans="1:14" s="11" customFormat="1" ht="19.5">
      <c r="A11" s="91">
        <v>23</v>
      </c>
      <c r="B11" s="12">
        <v>5</v>
      </c>
      <c r="C11" s="252" t="s">
        <v>18</v>
      </c>
      <c r="D11" s="253" t="s">
        <v>189</v>
      </c>
      <c r="E11" s="154"/>
      <c r="F11" s="155">
        <v>0.026736111111111113</v>
      </c>
      <c r="G11" s="166">
        <f t="shared" si="0"/>
        <v>0.0026736111111111114</v>
      </c>
      <c r="H11" s="83"/>
      <c r="I11" s="84">
        <f t="shared" si="1"/>
        <v>15.584415584415583</v>
      </c>
      <c r="L11" s="82"/>
      <c r="M11" s="82"/>
      <c r="N11" s="82"/>
    </row>
    <row r="12" spans="1:14" s="11" customFormat="1" ht="19.5">
      <c r="A12" s="91">
        <v>28</v>
      </c>
      <c r="B12" s="12">
        <v>6</v>
      </c>
      <c r="C12" s="252" t="s">
        <v>455</v>
      </c>
      <c r="D12" s="253" t="s">
        <v>134</v>
      </c>
      <c r="E12" s="154"/>
      <c r="F12" s="155">
        <v>0.027511574074074074</v>
      </c>
      <c r="G12" s="166">
        <f t="shared" si="0"/>
        <v>0.0027511574074074075</v>
      </c>
      <c r="H12" s="83"/>
      <c r="I12" s="84">
        <f t="shared" si="1"/>
        <v>15.145140933950358</v>
      </c>
      <c r="L12" s="82"/>
      <c r="M12" s="82"/>
      <c r="N12" s="82"/>
    </row>
    <row r="13" spans="1:14" s="11" customFormat="1" ht="19.5">
      <c r="A13" s="91">
        <v>29</v>
      </c>
      <c r="B13" s="12">
        <v>7</v>
      </c>
      <c r="C13" s="252" t="s">
        <v>374</v>
      </c>
      <c r="D13" s="253" t="s">
        <v>375</v>
      </c>
      <c r="E13" s="154"/>
      <c r="F13" s="155">
        <v>0.027511574074074074</v>
      </c>
      <c r="G13" s="166">
        <f t="shared" si="0"/>
        <v>0.0027511574074074075</v>
      </c>
      <c r="H13" s="83"/>
      <c r="I13" s="84">
        <f t="shared" si="1"/>
        <v>15.145140933950358</v>
      </c>
      <c r="L13" s="82"/>
      <c r="M13" s="82"/>
      <c r="N13" s="82"/>
    </row>
    <row r="14" spans="1:14" s="11" customFormat="1" ht="19.5">
      <c r="A14" s="91">
        <v>45</v>
      </c>
      <c r="B14" s="12">
        <v>8</v>
      </c>
      <c r="C14" s="252" t="s">
        <v>264</v>
      </c>
      <c r="D14" s="253" t="s">
        <v>265</v>
      </c>
      <c r="E14" s="154"/>
      <c r="F14" s="155">
        <v>0.029050925925925928</v>
      </c>
      <c r="G14" s="166">
        <f t="shared" si="0"/>
        <v>0.002905092592592593</v>
      </c>
      <c r="H14" s="83"/>
      <c r="I14" s="84">
        <f t="shared" si="1"/>
        <v>14.342629482071713</v>
      </c>
      <c r="L14" s="82"/>
      <c r="M14" s="82"/>
      <c r="N14" s="82"/>
    </row>
    <row r="15" spans="1:13" s="11" customFormat="1" ht="19.5">
      <c r="A15" s="91">
        <v>46</v>
      </c>
      <c r="B15" s="12">
        <v>9</v>
      </c>
      <c r="C15" s="252" t="s">
        <v>21</v>
      </c>
      <c r="D15" s="253" t="s">
        <v>377</v>
      </c>
      <c r="E15" s="154"/>
      <c r="F15" s="155">
        <v>0.0290625</v>
      </c>
      <c r="G15" s="166">
        <f t="shared" si="0"/>
        <v>0.00290625</v>
      </c>
      <c r="H15" s="83"/>
      <c r="I15" s="84">
        <f t="shared" si="1"/>
        <v>14.336917562724013</v>
      </c>
      <c r="L15" s="164"/>
      <c r="M15" s="164"/>
    </row>
    <row r="16" spans="1:11" s="11" customFormat="1" ht="19.5">
      <c r="A16" s="91">
        <v>47</v>
      </c>
      <c r="B16" s="12">
        <v>10</v>
      </c>
      <c r="C16" s="252" t="s">
        <v>30</v>
      </c>
      <c r="D16" s="253" t="s">
        <v>128</v>
      </c>
      <c r="E16" s="154"/>
      <c r="F16" s="155">
        <v>0.0290625</v>
      </c>
      <c r="G16" s="166">
        <f t="shared" si="0"/>
        <v>0.00290625</v>
      </c>
      <c r="H16" s="83"/>
      <c r="I16" s="84">
        <f t="shared" si="1"/>
        <v>14.336917562724013</v>
      </c>
      <c r="K16" s="165"/>
    </row>
    <row r="17" spans="1:11" s="11" customFormat="1" ht="19.5">
      <c r="A17" s="91">
        <v>48</v>
      </c>
      <c r="B17" s="12">
        <v>11</v>
      </c>
      <c r="C17" s="252" t="s">
        <v>362</v>
      </c>
      <c r="D17" s="253" t="s">
        <v>363</v>
      </c>
      <c r="E17" s="154"/>
      <c r="F17" s="155">
        <v>0.0290625</v>
      </c>
      <c r="G17" s="166">
        <f t="shared" si="0"/>
        <v>0.00290625</v>
      </c>
      <c r="H17" s="83"/>
      <c r="I17" s="84">
        <f t="shared" si="1"/>
        <v>14.336917562724013</v>
      </c>
      <c r="K17" s="165" t="s">
        <v>939</v>
      </c>
    </row>
    <row r="18" spans="1:14" s="11" customFormat="1" ht="19.5">
      <c r="A18" s="91">
        <v>51</v>
      </c>
      <c r="B18" s="12">
        <v>12</v>
      </c>
      <c r="C18" s="252" t="s">
        <v>48</v>
      </c>
      <c r="D18" s="253" t="s">
        <v>127</v>
      </c>
      <c r="E18" s="154"/>
      <c r="F18" s="155">
        <v>0.029201388888888888</v>
      </c>
      <c r="G18" s="166">
        <f t="shared" si="0"/>
        <v>0.002920138888888889</v>
      </c>
      <c r="H18" s="83"/>
      <c r="I18" s="84">
        <f t="shared" si="1"/>
        <v>14.26872770511296</v>
      </c>
      <c r="L18" s="82"/>
      <c r="M18" s="82"/>
      <c r="N18" s="198"/>
    </row>
    <row r="19" spans="1:14" s="11" customFormat="1" ht="19.5">
      <c r="A19" s="91">
        <v>52</v>
      </c>
      <c r="B19" s="12">
        <v>13</v>
      </c>
      <c r="C19" s="252" t="s">
        <v>10</v>
      </c>
      <c r="D19" s="253" t="s">
        <v>136</v>
      </c>
      <c r="E19" s="154"/>
      <c r="F19" s="155">
        <v>0.029305555555555557</v>
      </c>
      <c r="G19" s="166">
        <f t="shared" si="0"/>
        <v>0.0029305555555555556</v>
      </c>
      <c r="H19" s="83"/>
      <c r="I19" s="84">
        <f t="shared" si="1"/>
        <v>14.218009478672984</v>
      </c>
      <c r="L19" s="82"/>
      <c r="M19" s="82"/>
      <c r="N19" s="198"/>
    </row>
    <row r="20" spans="1:9" s="11" customFormat="1" ht="19.5">
      <c r="A20" s="91">
        <v>53</v>
      </c>
      <c r="B20" s="12">
        <v>14</v>
      </c>
      <c r="C20" s="252" t="s">
        <v>10</v>
      </c>
      <c r="D20" s="253" t="s">
        <v>165</v>
      </c>
      <c r="E20" s="154"/>
      <c r="F20" s="155">
        <v>0.029305555555555557</v>
      </c>
      <c r="G20" s="166">
        <f t="shared" si="0"/>
        <v>0.0029305555555555556</v>
      </c>
      <c r="H20" s="83"/>
      <c r="I20" s="84">
        <f t="shared" si="1"/>
        <v>14.218009478672984</v>
      </c>
    </row>
    <row r="21" spans="1:9" s="11" customFormat="1" ht="19.5">
      <c r="A21" s="91">
        <v>54</v>
      </c>
      <c r="B21" s="12">
        <v>15</v>
      </c>
      <c r="C21" s="252" t="s">
        <v>31</v>
      </c>
      <c r="D21" s="253" t="s">
        <v>798</v>
      </c>
      <c r="E21" s="154"/>
      <c r="F21" s="155">
        <v>0.029444444444444443</v>
      </c>
      <c r="G21" s="166">
        <f t="shared" si="0"/>
        <v>0.0029444444444444444</v>
      </c>
      <c r="H21" s="83"/>
      <c r="I21" s="84">
        <f t="shared" si="1"/>
        <v>14.150943396226417</v>
      </c>
    </row>
    <row r="22" spans="1:14" s="11" customFormat="1" ht="19.5">
      <c r="A22" s="91">
        <v>57</v>
      </c>
      <c r="B22" s="12">
        <v>16</v>
      </c>
      <c r="C22" s="252" t="s">
        <v>31</v>
      </c>
      <c r="D22" s="253" t="s">
        <v>936</v>
      </c>
      <c r="E22" s="154"/>
      <c r="F22" s="155">
        <v>0.029502314814814815</v>
      </c>
      <c r="G22" s="166">
        <f t="shared" si="0"/>
        <v>0.0029502314814814816</v>
      </c>
      <c r="H22" s="83"/>
      <c r="I22" s="84">
        <f t="shared" si="1"/>
        <v>14.12318556296587</v>
      </c>
      <c r="L22" s="82"/>
      <c r="M22" s="82"/>
      <c r="N22" s="198"/>
    </row>
    <row r="23" spans="1:14" s="11" customFormat="1" ht="19.5">
      <c r="A23" s="91">
        <v>58</v>
      </c>
      <c r="B23" s="12">
        <v>17</v>
      </c>
      <c r="C23" s="252" t="s">
        <v>36</v>
      </c>
      <c r="D23" s="253" t="s">
        <v>131</v>
      </c>
      <c r="E23" s="154"/>
      <c r="F23" s="155">
        <v>0.02957175925925926</v>
      </c>
      <c r="G23" s="166">
        <f t="shared" si="0"/>
        <v>0.002957175925925926</v>
      </c>
      <c r="H23" s="83"/>
      <c r="I23" s="84">
        <f t="shared" si="1"/>
        <v>14.090019569471623</v>
      </c>
      <c r="L23" s="82"/>
      <c r="M23" s="82"/>
      <c r="N23" s="198"/>
    </row>
    <row r="24" spans="1:11" s="11" customFormat="1" ht="19.5">
      <c r="A24" s="91">
        <v>65</v>
      </c>
      <c r="B24" s="12">
        <v>18</v>
      </c>
      <c r="C24" s="252" t="s">
        <v>15</v>
      </c>
      <c r="D24" s="253" t="s">
        <v>140</v>
      </c>
      <c r="E24" s="154"/>
      <c r="F24" s="155">
        <v>0.03008101851851852</v>
      </c>
      <c r="G24" s="166">
        <f t="shared" si="0"/>
        <v>0.003008101851851852</v>
      </c>
      <c r="H24" s="83"/>
      <c r="I24" s="84">
        <f t="shared" si="1"/>
        <v>13.851481338976528</v>
      </c>
      <c r="K24" s="165" t="s">
        <v>940</v>
      </c>
    </row>
    <row r="25" spans="1:9" s="11" customFormat="1" ht="19.5">
      <c r="A25" s="91">
        <v>70</v>
      </c>
      <c r="B25" s="12">
        <v>19</v>
      </c>
      <c r="C25" s="252" t="s">
        <v>315</v>
      </c>
      <c r="D25" s="253" t="s">
        <v>183</v>
      </c>
      <c r="E25" s="154"/>
      <c r="F25" s="155">
        <v>0.030671296296296294</v>
      </c>
      <c r="G25" s="166">
        <f t="shared" si="0"/>
        <v>0.0030671296296296293</v>
      </c>
      <c r="H25" s="83"/>
      <c r="I25" s="84">
        <f t="shared" si="1"/>
        <v>13.584905660377359</v>
      </c>
    </row>
    <row r="26" spans="1:14" s="11" customFormat="1" ht="19.5">
      <c r="A26" s="91">
        <v>81</v>
      </c>
      <c r="B26" s="12">
        <v>20</v>
      </c>
      <c r="C26" s="252" t="s">
        <v>867</v>
      </c>
      <c r="D26" s="253" t="s">
        <v>146</v>
      </c>
      <c r="E26" s="154"/>
      <c r="F26" s="155">
        <v>0.031655092592592596</v>
      </c>
      <c r="G26" s="166">
        <f t="shared" si="0"/>
        <v>0.0031655092592592594</v>
      </c>
      <c r="H26" s="83"/>
      <c r="I26" s="84">
        <f t="shared" si="1"/>
        <v>13.16270566727605</v>
      </c>
      <c r="L26" s="82"/>
      <c r="M26" s="82"/>
      <c r="N26" s="198"/>
    </row>
    <row r="27" spans="1:14" s="11" customFormat="1" ht="19.5">
      <c r="A27" s="91">
        <v>92</v>
      </c>
      <c r="B27" s="12">
        <v>21</v>
      </c>
      <c r="C27" s="252" t="s">
        <v>861</v>
      </c>
      <c r="D27" s="253" t="s">
        <v>937</v>
      </c>
      <c r="E27" s="154"/>
      <c r="F27" s="155">
        <v>0.032129629629629626</v>
      </c>
      <c r="G27" s="166">
        <f t="shared" si="0"/>
        <v>0.0032129629629629626</v>
      </c>
      <c r="H27" s="83"/>
      <c r="I27" s="84">
        <f t="shared" si="1"/>
        <v>12.968299711815563</v>
      </c>
      <c r="L27" s="82"/>
      <c r="M27" s="82"/>
      <c r="N27" s="198"/>
    </row>
    <row r="28" spans="1:9" s="11" customFormat="1" ht="19.5">
      <c r="A28" s="91">
        <v>97</v>
      </c>
      <c r="B28" s="12">
        <v>22</v>
      </c>
      <c r="C28" s="252" t="s">
        <v>973</v>
      </c>
      <c r="D28" s="253" t="s">
        <v>974</v>
      </c>
      <c r="E28" s="154"/>
      <c r="F28" s="155">
        <v>0.03256944444444444</v>
      </c>
      <c r="G28" s="166">
        <f t="shared" si="0"/>
        <v>0.0032569444444444443</v>
      </c>
      <c r="H28" s="83"/>
      <c r="I28" s="84">
        <f t="shared" si="1"/>
        <v>12.79317697228145</v>
      </c>
    </row>
    <row r="29" spans="1:9" s="11" customFormat="1" ht="19.5">
      <c r="A29" s="91">
        <v>100</v>
      </c>
      <c r="B29" s="12">
        <v>23</v>
      </c>
      <c r="C29" s="252" t="s">
        <v>66</v>
      </c>
      <c r="D29" s="253" t="s">
        <v>132</v>
      </c>
      <c r="E29" s="154"/>
      <c r="F29" s="155">
        <v>0.03305555555555555</v>
      </c>
      <c r="G29" s="166">
        <f t="shared" si="0"/>
        <v>0.0033055555555555555</v>
      </c>
      <c r="H29" s="83"/>
      <c r="I29" s="84">
        <f t="shared" si="1"/>
        <v>12.605042016806722</v>
      </c>
    </row>
    <row r="30" spans="1:9" s="11" customFormat="1" ht="19.5">
      <c r="A30" s="91">
        <v>101</v>
      </c>
      <c r="B30" s="12">
        <v>24</v>
      </c>
      <c r="C30" s="252" t="s">
        <v>421</v>
      </c>
      <c r="D30" s="253" t="s">
        <v>420</v>
      </c>
      <c r="E30" s="154"/>
      <c r="F30" s="155">
        <v>0.03314814814814815</v>
      </c>
      <c r="G30" s="166">
        <f t="shared" si="0"/>
        <v>0.0033148148148148147</v>
      </c>
      <c r="H30" s="83"/>
      <c r="I30" s="84">
        <f t="shared" si="1"/>
        <v>12.569832402234637</v>
      </c>
    </row>
    <row r="31" spans="1:11" s="11" customFormat="1" ht="19.5">
      <c r="A31" s="91">
        <v>104</v>
      </c>
      <c r="B31" s="12">
        <v>25</v>
      </c>
      <c r="C31" s="252" t="s">
        <v>38</v>
      </c>
      <c r="D31" s="253" t="s">
        <v>300</v>
      </c>
      <c r="E31" s="154"/>
      <c r="F31" s="155">
        <v>0.033379629629629634</v>
      </c>
      <c r="G31" s="166">
        <f t="shared" si="0"/>
        <v>0.0033379629629629636</v>
      </c>
      <c r="H31" s="83"/>
      <c r="I31" s="84">
        <f t="shared" si="1"/>
        <v>12.48266296809986</v>
      </c>
      <c r="K31" s="165"/>
    </row>
    <row r="32" spans="1:11" s="11" customFormat="1" ht="19.5">
      <c r="A32" s="91">
        <v>112</v>
      </c>
      <c r="B32" s="12">
        <v>26</v>
      </c>
      <c r="C32" s="252" t="s">
        <v>287</v>
      </c>
      <c r="D32" s="253" t="s">
        <v>288</v>
      </c>
      <c r="E32" s="154"/>
      <c r="F32" s="155">
        <v>0.034212962962962966</v>
      </c>
      <c r="G32" s="166">
        <f t="shared" si="0"/>
        <v>0.0034212962962962964</v>
      </c>
      <c r="H32" s="83"/>
      <c r="I32" s="84">
        <f t="shared" si="1"/>
        <v>12.178619756427603</v>
      </c>
      <c r="K32" s="165"/>
    </row>
    <row r="33" spans="1:11" s="11" customFormat="1" ht="19.5">
      <c r="A33" s="91">
        <v>113</v>
      </c>
      <c r="B33" s="12">
        <v>27</v>
      </c>
      <c r="C33" s="252" t="s">
        <v>67</v>
      </c>
      <c r="D33" s="253" t="s">
        <v>427</v>
      </c>
      <c r="E33" s="154"/>
      <c r="F33" s="155">
        <v>0.034270833333333334</v>
      </c>
      <c r="G33" s="166">
        <f t="shared" si="0"/>
        <v>0.003427083333333333</v>
      </c>
      <c r="H33" s="83"/>
      <c r="I33" s="84">
        <f t="shared" si="1"/>
        <v>12.158054711246201</v>
      </c>
      <c r="K33" s="165"/>
    </row>
    <row r="34" spans="1:9" s="11" customFormat="1" ht="19.5">
      <c r="A34" s="91">
        <v>116</v>
      </c>
      <c r="B34" s="12">
        <v>28</v>
      </c>
      <c r="C34" s="252" t="s">
        <v>196</v>
      </c>
      <c r="D34" s="253" t="s">
        <v>197</v>
      </c>
      <c r="E34" s="154"/>
      <c r="F34" s="155">
        <v>0.035104166666666665</v>
      </c>
      <c r="G34" s="166">
        <f t="shared" si="0"/>
        <v>0.0035104166666666665</v>
      </c>
      <c r="H34" s="83"/>
      <c r="I34" s="84">
        <f t="shared" si="1"/>
        <v>11.869436201780417</v>
      </c>
    </row>
    <row r="35" spans="1:9" s="11" customFormat="1" ht="19.5">
      <c r="A35" s="91">
        <v>117</v>
      </c>
      <c r="B35" s="12">
        <v>29</v>
      </c>
      <c r="C35" s="252" t="s">
        <v>9</v>
      </c>
      <c r="D35" s="253" t="s">
        <v>148</v>
      </c>
      <c r="E35" s="154"/>
      <c r="F35" s="155">
        <v>0.035104166666666665</v>
      </c>
      <c r="G35" s="166">
        <f t="shared" si="0"/>
        <v>0.0035104166666666665</v>
      </c>
      <c r="H35" s="83"/>
      <c r="I35" s="84">
        <f t="shared" si="1"/>
        <v>11.869436201780417</v>
      </c>
    </row>
    <row r="36" spans="1:11" s="11" customFormat="1" ht="19.5">
      <c r="A36" s="91">
        <v>136</v>
      </c>
      <c r="B36" s="12">
        <v>30</v>
      </c>
      <c r="C36" s="252" t="s">
        <v>358</v>
      </c>
      <c r="D36" s="253" t="s">
        <v>359</v>
      </c>
      <c r="E36" s="154"/>
      <c r="F36" s="155">
        <v>0.03715277777777778</v>
      </c>
      <c r="G36" s="166">
        <f t="shared" si="0"/>
        <v>0.003715277777777778</v>
      </c>
      <c r="H36" s="83"/>
      <c r="I36" s="84">
        <f t="shared" si="1"/>
        <v>11.214953271028037</v>
      </c>
      <c r="K36" s="165"/>
    </row>
    <row r="37" spans="1:11" s="11" customFormat="1" ht="19.5">
      <c r="A37" s="91">
        <v>137</v>
      </c>
      <c r="B37" s="12">
        <v>31</v>
      </c>
      <c r="C37" s="252" t="s">
        <v>154</v>
      </c>
      <c r="D37" s="253" t="s">
        <v>155</v>
      </c>
      <c r="E37" s="154"/>
      <c r="F37" s="155">
        <v>0.03716435185185185</v>
      </c>
      <c r="G37" s="166">
        <f t="shared" si="0"/>
        <v>0.003716435185185185</v>
      </c>
      <c r="H37" s="83"/>
      <c r="I37" s="84">
        <f t="shared" si="1"/>
        <v>11.211460604173155</v>
      </c>
      <c r="K37" s="165"/>
    </row>
    <row r="38" spans="1:9" s="11" customFormat="1" ht="19.5">
      <c r="A38" s="91">
        <v>138</v>
      </c>
      <c r="B38" s="12">
        <v>32</v>
      </c>
      <c r="C38" s="252" t="s">
        <v>931</v>
      </c>
      <c r="D38" s="253" t="s">
        <v>932</v>
      </c>
      <c r="E38" s="154"/>
      <c r="F38" s="155">
        <v>0.03740740740740741</v>
      </c>
      <c r="G38" s="166">
        <f t="shared" si="0"/>
        <v>0.003740740740740741</v>
      </c>
      <c r="H38" s="83"/>
      <c r="I38" s="84">
        <f t="shared" si="1"/>
        <v>11.138613861386139</v>
      </c>
    </row>
    <row r="39" spans="1:9" ht="19.5">
      <c r="A39" s="286" t="s">
        <v>975</v>
      </c>
      <c r="B39" s="286"/>
      <c r="C39" s="286"/>
      <c r="D39" s="80"/>
      <c r="E39" s="13"/>
      <c r="F39" s="81"/>
      <c r="G39" s="82"/>
      <c r="H39" s="83"/>
      <c r="I39" s="84"/>
    </row>
    <row r="40" spans="1:9" ht="31.5" customHeight="1">
      <c r="A40" s="86"/>
      <c r="B40" s="86"/>
      <c r="C40" s="86"/>
      <c r="D40" s="80"/>
      <c r="E40" s="13"/>
      <c r="F40" s="81"/>
      <c r="G40" s="82"/>
      <c r="H40" s="83"/>
      <c r="I40" s="84"/>
    </row>
    <row r="41" spans="1:10" s="67" customFormat="1" ht="19.5">
      <c r="A41" s="51"/>
      <c r="B41" s="95"/>
      <c r="C41" s="96"/>
      <c r="D41" s="92"/>
      <c r="E41" s="93"/>
      <c r="F41" s="77" t="s">
        <v>0</v>
      </c>
      <c r="G41" s="89">
        <v>5</v>
      </c>
      <c r="H41" s="287" t="s">
        <v>1</v>
      </c>
      <c r="I41" s="287"/>
      <c r="J41"/>
    </row>
    <row r="42" spans="1:10" ht="15">
      <c r="A42" s="68"/>
      <c r="B42" s="69"/>
      <c r="C42" s="70"/>
      <c r="D42" s="149"/>
      <c r="E42" s="72"/>
      <c r="F42" s="73"/>
      <c r="G42" s="73"/>
      <c r="H42" s="74"/>
      <c r="I42" s="75"/>
      <c r="J42" s="76"/>
    </row>
    <row r="43" spans="1:11" s="11" customFormat="1" ht="19.5">
      <c r="A43" s="91">
        <v>12</v>
      </c>
      <c r="B43" s="12">
        <v>33</v>
      </c>
      <c r="C43" s="252" t="s">
        <v>323</v>
      </c>
      <c r="D43" s="253" t="s">
        <v>941</v>
      </c>
      <c r="E43" s="154"/>
      <c r="F43" s="155">
        <v>0.013726851851851851</v>
      </c>
      <c r="G43" s="166">
        <f aca="true" t="shared" si="2" ref="G43:G74">F43/$G$41</f>
        <v>0.0027453703703703702</v>
      </c>
      <c r="H43" s="83"/>
      <c r="I43" s="84">
        <f aca="true" t="shared" si="3" ref="I43:I74">($G$41/F43)/24</f>
        <v>15.177065767284992</v>
      </c>
      <c r="K43" s="165" t="s">
        <v>943</v>
      </c>
    </row>
    <row r="44" spans="1:9" s="11" customFormat="1" ht="19.5">
      <c r="A44" s="91">
        <v>16</v>
      </c>
      <c r="B44" s="12">
        <v>34</v>
      </c>
      <c r="C44" s="252" t="s">
        <v>963</v>
      </c>
      <c r="D44" s="253" t="s">
        <v>960</v>
      </c>
      <c r="E44" s="154"/>
      <c r="F44" s="155">
        <v>0.013969907407407408</v>
      </c>
      <c r="G44" s="166">
        <f t="shared" si="2"/>
        <v>0.0027939814814814815</v>
      </c>
      <c r="H44" s="83"/>
      <c r="I44" s="84">
        <f t="shared" si="3"/>
        <v>14.913007456503728</v>
      </c>
    </row>
    <row r="45" spans="1:9" s="11" customFormat="1" ht="19.5">
      <c r="A45" s="91">
        <v>18</v>
      </c>
      <c r="B45" s="12">
        <v>35</v>
      </c>
      <c r="C45" s="252" t="s">
        <v>145</v>
      </c>
      <c r="D45" s="253" t="s">
        <v>146</v>
      </c>
      <c r="E45" s="154"/>
      <c r="F45" s="155">
        <v>0.014155092592592592</v>
      </c>
      <c r="G45" s="166">
        <f t="shared" si="2"/>
        <v>0.0028310185185185183</v>
      </c>
      <c r="H45" s="83"/>
      <c r="I45" s="84">
        <f t="shared" si="3"/>
        <v>14.717906786590353</v>
      </c>
    </row>
    <row r="46" spans="1:9" s="11" customFormat="1" ht="19.5">
      <c r="A46" s="91">
        <v>19</v>
      </c>
      <c r="B46" s="12">
        <v>36</v>
      </c>
      <c r="C46" s="252" t="s">
        <v>10</v>
      </c>
      <c r="D46" s="253" t="s">
        <v>133</v>
      </c>
      <c r="E46" s="154"/>
      <c r="F46" s="155">
        <v>0.014166666666666666</v>
      </c>
      <c r="G46" s="166">
        <f t="shared" si="2"/>
        <v>0.002833333333333333</v>
      </c>
      <c r="H46" s="83"/>
      <c r="I46" s="84">
        <f t="shared" si="3"/>
        <v>14.705882352941176</v>
      </c>
    </row>
    <row r="47" spans="1:9" s="11" customFormat="1" ht="19.5">
      <c r="A47" s="91">
        <v>24</v>
      </c>
      <c r="B47" s="12">
        <v>37</v>
      </c>
      <c r="C47" s="252" t="s">
        <v>885</v>
      </c>
      <c r="D47" s="253" t="s">
        <v>160</v>
      </c>
      <c r="E47" s="154"/>
      <c r="F47" s="155">
        <v>0.014826388888888889</v>
      </c>
      <c r="G47" s="166">
        <f t="shared" si="2"/>
        <v>0.0029652777777777776</v>
      </c>
      <c r="H47" s="83"/>
      <c r="I47" s="84">
        <f t="shared" si="3"/>
        <v>14.05152224824356</v>
      </c>
    </row>
    <row r="48" spans="1:9" s="11" customFormat="1" ht="19.5">
      <c r="A48" s="91">
        <v>26</v>
      </c>
      <c r="B48" s="12">
        <v>38</v>
      </c>
      <c r="C48" s="252" t="s">
        <v>942</v>
      </c>
      <c r="D48" s="253" t="s">
        <v>132</v>
      </c>
      <c r="E48" s="154"/>
      <c r="F48" s="155">
        <v>0.014849537037037036</v>
      </c>
      <c r="G48" s="166">
        <f t="shared" si="2"/>
        <v>0.0029699074074074072</v>
      </c>
      <c r="H48" s="83"/>
      <c r="I48" s="84">
        <f t="shared" si="3"/>
        <v>14.029618082618862</v>
      </c>
    </row>
    <row r="49" spans="1:9" s="11" customFormat="1" ht="19.5">
      <c r="A49" s="91">
        <v>27</v>
      </c>
      <c r="B49" s="12">
        <v>39</v>
      </c>
      <c r="C49" s="252" t="s">
        <v>364</v>
      </c>
      <c r="D49" s="253" t="s">
        <v>200</v>
      </c>
      <c r="E49" s="154"/>
      <c r="F49" s="155">
        <v>0.014884259259259259</v>
      </c>
      <c r="G49" s="166">
        <f t="shared" si="2"/>
        <v>0.0029768518518518516</v>
      </c>
      <c r="H49" s="83"/>
      <c r="I49" s="84">
        <f t="shared" si="3"/>
        <v>13.996889580093312</v>
      </c>
    </row>
    <row r="50" spans="1:9" s="11" customFormat="1" ht="19.5">
      <c r="A50" s="91">
        <v>30</v>
      </c>
      <c r="B50" s="12">
        <v>40</v>
      </c>
      <c r="C50" s="252" t="s">
        <v>944</v>
      </c>
      <c r="D50" s="253" t="s">
        <v>945</v>
      </c>
      <c r="E50" s="154"/>
      <c r="F50" s="155">
        <v>0.01503472222222222</v>
      </c>
      <c r="G50" s="166">
        <f t="shared" si="2"/>
        <v>0.003006944444444444</v>
      </c>
      <c r="H50" s="83"/>
      <c r="I50" s="84">
        <f t="shared" si="3"/>
        <v>13.856812933025408</v>
      </c>
    </row>
    <row r="51" spans="1:9" s="11" customFormat="1" ht="19.5">
      <c r="A51" s="91">
        <v>32</v>
      </c>
      <c r="B51" s="12">
        <v>41</v>
      </c>
      <c r="C51" s="252" t="s">
        <v>964</v>
      </c>
      <c r="D51" s="253" t="s">
        <v>965</v>
      </c>
      <c r="E51" s="154"/>
      <c r="F51" s="155">
        <v>0.015057870370370369</v>
      </c>
      <c r="G51" s="166">
        <f t="shared" si="2"/>
        <v>0.0030115740740740736</v>
      </c>
      <c r="H51" s="83"/>
      <c r="I51" s="84">
        <f t="shared" si="3"/>
        <v>13.835511145272868</v>
      </c>
    </row>
    <row r="52" spans="1:9" s="11" customFormat="1" ht="19.5">
      <c r="A52" s="91">
        <v>33</v>
      </c>
      <c r="B52" s="12">
        <v>42</v>
      </c>
      <c r="C52" s="252" t="s">
        <v>895</v>
      </c>
      <c r="D52" s="253" t="s">
        <v>896</v>
      </c>
      <c r="E52" s="154"/>
      <c r="F52" s="155">
        <v>0.015069444444444443</v>
      </c>
      <c r="G52" s="166">
        <f t="shared" si="2"/>
        <v>0.0030138888888888884</v>
      </c>
      <c r="H52" s="83"/>
      <c r="I52" s="84">
        <f t="shared" si="3"/>
        <v>13.824884792626731</v>
      </c>
    </row>
    <row r="53" spans="1:9" s="11" customFormat="1" ht="19.5">
      <c r="A53" s="91">
        <v>34</v>
      </c>
      <c r="B53" s="12">
        <v>43</v>
      </c>
      <c r="C53" s="252" t="s">
        <v>854</v>
      </c>
      <c r="D53" s="253" t="s">
        <v>798</v>
      </c>
      <c r="E53" s="154"/>
      <c r="F53" s="155">
        <v>0.015081018518518516</v>
      </c>
      <c r="G53" s="166">
        <f t="shared" si="2"/>
        <v>0.0030162037037037032</v>
      </c>
      <c r="H53" s="83"/>
      <c r="I53" s="84">
        <f t="shared" si="3"/>
        <v>13.814274750575597</v>
      </c>
    </row>
    <row r="54" spans="1:9" s="11" customFormat="1" ht="19.5">
      <c r="A54" s="91">
        <v>35</v>
      </c>
      <c r="B54" s="12">
        <v>44</v>
      </c>
      <c r="C54" s="252" t="s">
        <v>946</v>
      </c>
      <c r="D54" s="253" t="s">
        <v>947</v>
      </c>
      <c r="E54" s="154"/>
      <c r="F54" s="155">
        <v>0.015208333333333332</v>
      </c>
      <c r="G54" s="166">
        <f t="shared" si="2"/>
        <v>0.0030416666666666665</v>
      </c>
      <c r="H54" s="83"/>
      <c r="I54" s="84">
        <f t="shared" si="3"/>
        <v>13.698630136986303</v>
      </c>
    </row>
    <row r="55" spans="1:9" s="11" customFormat="1" ht="19.5">
      <c r="A55" s="91">
        <v>44</v>
      </c>
      <c r="B55" s="12">
        <v>45</v>
      </c>
      <c r="C55" s="252" t="s">
        <v>281</v>
      </c>
      <c r="D55" s="253" t="s">
        <v>282</v>
      </c>
      <c r="E55" s="154"/>
      <c r="F55" s="155">
        <v>0.01568287037037037</v>
      </c>
      <c r="G55" s="166">
        <f t="shared" si="2"/>
        <v>0.003136574074074074</v>
      </c>
      <c r="H55" s="83"/>
      <c r="I55" s="84">
        <f t="shared" si="3"/>
        <v>13.284132841328413</v>
      </c>
    </row>
    <row r="56" spans="1:9" s="11" customFormat="1" ht="19.5">
      <c r="A56" s="91">
        <v>46</v>
      </c>
      <c r="B56" s="12">
        <v>46</v>
      </c>
      <c r="C56" s="252" t="s">
        <v>966</v>
      </c>
      <c r="D56" s="253" t="s">
        <v>967</v>
      </c>
      <c r="E56" s="154"/>
      <c r="F56" s="155">
        <v>0.01579861111111111</v>
      </c>
      <c r="G56" s="166">
        <f t="shared" si="2"/>
        <v>0.003159722222222222</v>
      </c>
      <c r="H56" s="83"/>
      <c r="I56" s="84">
        <f t="shared" si="3"/>
        <v>13.186813186813188</v>
      </c>
    </row>
    <row r="57" spans="1:9" s="11" customFormat="1" ht="19.5">
      <c r="A57" s="91">
        <v>47</v>
      </c>
      <c r="B57" s="12">
        <v>47</v>
      </c>
      <c r="C57" s="252" t="s">
        <v>149</v>
      </c>
      <c r="D57" s="253" t="s">
        <v>147</v>
      </c>
      <c r="E57" s="154"/>
      <c r="F57" s="155">
        <v>0.015856481481481482</v>
      </c>
      <c r="G57" s="166">
        <f t="shared" si="2"/>
        <v>0.003171296296296296</v>
      </c>
      <c r="H57" s="83"/>
      <c r="I57" s="84">
        <f t="shared" si="3"/>
        <v>13.138686131386862</v>
      </c>
    </row>
    <row r="58" spans="1:9" s="11" customFormat="1" ht="19.5">
      <c r="A58" s="91">
        <v>48</v>
      </c>
      <c r="B58" s="12">
        <v>48</v>
      </c>
      <c r="C58" s="252" t="s">
        <v>36</v>
      </c>
      <c r="D58" s="253" t="s">
        <v>381</v>
      </c>
      <c r="E58" s="154"/>
      <c r="F58" s="155">
        <v>0.015868055555555555</v>
      </c>
      <c r="G58" s="166">
        <f t="shared" si="2"/>
        <v>0.003173611111111111</v>
      </c>
      <c r="H58" s="83"/>
      <c r="I58" s="84">
        <f t="shared" si="3"/>
        <v>13.12910284463895</v>
      </c>
    </row>
    <row r="59" spans="1:11" s="11" customFormat="1" ht="19.5">
      <c r="A59" s="91">
        <v>51</v>
      </c>
      <c r="B59" s="12">
        <v>49</v>
      </c>
      <c r="C59" s="252" t="s">
        <v>152</v>
      </c>
      <c r="D59" s="253" t="s">
        <v>143</v>
      </c>
      <c r="E59" s="154"/>
      <c r="F59" s="155">
        <v>0.016041666666666666</v>
      </c>
      <c r="G59" s="166">
        <f t="shared" si="2"/>
        <v>0.003208333333333333</v>
      </c>
      <c r="H59" s="83"/>
      <c r="I59" s="84">
        <f t="shared" si="3"/>
        <v>12.987012987012989</v>
      </c>
      <c r="K59" s="165"/>
    </row>
    <row r="60" spans="1:9" s="11" customFormat="1" ht="19.5">
      <c r="A60" s="91">
        <v>54</v>
      </c>
      <c r="B60" s="12">
        <v>50</v>
      </c>
      <c r="C60" s="252" t="s">
        <v>948</v>
      </c>
      <c r="D60" s="253" t="s">
        <v>949</v>
      </c>
      <c r="E60" s="154"/>
      <c r="F60" s="155">
        <v>0.01615740740740741</v>
      </c>
      <c r="G60" s="166">
        <f t="shared" si="2"/>
        <v>0.003231481481481482</v>
      </c>
      <c r="H60" s="83"/>
      <c r="I60" s="84">
        <f t="shared" si="3"/>
        <v>12.89398280802292</v>
      </c>
    </row>
    <row r="61" spans="1:9" s="11" customFormat="1" ht="19.5">
      <c r="A61" s="91">
        <v>57</v>
      </c>
      <c r="B61" s="12">
        <v>51</v>
      </c>
      <c r="C61" s="252" t="s">
        <v>9</v>
      </c>
      <c r="D61" s="253" t="s">
        <v>176</v>
      </c>
      <c r="E61" s="154"/>
      <c r="F61" s="155">
        <v>0.016203703703703703</v>
      </c>
      <c r="G61" s="166">
        <f t="shared" si="2"/>
        <v>0.0032407407407407406</v>
      </c>
      <c r="H61" s="83"/>
      <c r="I61" s="84">
        <f t="shared" si="3"/>
        <v>12.85714285714286</v>
      </c>
    </row>
    <row r="62" spans="1:9" s="11" customFormat="1" ht="19.5">
      <c r="A62" s="91">
        <v>58</v>
      </c>
      <c r="B62" s="12">
        <v>52</v>
      </c>
      <c r="C62" s="252" t="s">
        <v>886</v>
      </c>
      <c r="D62" s="253" t="s">
        <v>887</v>
      </c>
      <c r="E62" s="154"/>
      <c r="F62" s="155">
        <v>0.01622685185185185</v>
      </c>
      <c r="G62" s="166">
        <f t="shared" si="2"/>
        <v>0.00324537037037037</v>
      </c>
      <c r="H62" s="83"/>
      <c r="I62" s="84">
        <f t="shared" si="3"/>
        <v>12.838801711840231</v>
      </c>
    </row>
    <row r="63" spans="1:9" s="11" customFormat="1" ht="19.5">
      <c r="A63" s="91">
        <v>59</v>
      </c>
      <c r="B63" s="12">
        <v>53</v>
      </c>
      <c r="C63" s="252" t="s">
        <v>371</v>
      </c>
      <c r="D63" s="253" t="s">
        <v>197</v>
      </c>
      <c r="E63" s="154"/>
      <c r="F63" s="155">
        <v>0.016238425925925924</v>
      </c>
      <c r="G63" s="166">
        <f t="shared" si="2"/>
        <v>0.0032476851851851846</v>
      </c>
      <c r="H63" s="83"/>
      <c r="I63" s="84">
        <f t="shared" si="3"/>
        <v>12.829650748396295</v>
      </c>
    </row>
    <row r="64" spans="1:9" s="11" customFormat="1" ht="19.5">
      <c r="A64" s="91">
        <v>62</v>
      </c>
      <c r="B64" s="12">
        <v>54</v>
      </c>
      <c r="C64" s="252" t="s">
        <v>203</v>
      </c>
      <c r="D64" s="253" t="s">
        <v>204</v>
      </c>
      <c r="E64" s="154"/>
      <c r="F64" s="155">
        <v>0.01628472222222222</v>
      </c>
      <c r="G64" s="166">
        <f t="shared" si="2"/>
        <v>0.0032569444444444443</v>
      </c>
      <c r="H64" s="83"/>
      <c r="I64" s="84">
        <f t="shared" si="3"/>
        <v>12.79317697228145</v>
      </c>
    </row>
    <row r="65" spans="1:9" s="11" customFormat="1" ht="19.5">
      <c r="A65" s="91">
        <v>63</v>
      </c>
      <c r="B65" s="12">
        <v>55</v>
      </c>
      <c r="C65" s="252" t="s">
        <v>36</v>
      </c>
      <c r="D65" s="253" t="s">
        <v>147</v>
      </c>
      <c r="E65" s="154"/>
      <c r="F65" s="155">
        <v>0.016296296296296295</v>
      </c>
      <c r="G65" s="166">
        <f t="shared" si="2"/>
        <v>0.003259259259259259</v>
      </c>
      <c r="H65" s="83"/>
      <c r="I65" s="84">
        <f t="shared" si="3"/>
        <v>12.784090909090912</v>
      </c>
    </row>
    <row r="66" spans="1:11" s="11" customFormat="1" ht="19.5">
      <c r="A66" s="91">
        <v>64</v>
      </c>
      <c r="B66" s="12">
        <v>56</v>
      </c>
      <c r="C66" s="252" t="s">
        <v>205</v>
      </c>
      <c r="D66" s="253" t="s">
        <v>206</v>
      </c>
      <c r="E66" s="154"/>
      <c r="F66" s="155">
        <v>0.01636574074074074</v>
      </c>
      <c r="G66" s="166">
        <f t="shared" si="2"/>
        <v>0.003273148148148148</v>
      </c>
      <c r="H66" s="83"/>
      <c r="I66" s="84">
        <f t="shared" si="3"/>
        <v>12.72984441301273</v>
      </c>
      <c r="K66" s="165"/>
    </row>
    <row r="67" spans="1:9" s="11" customFormat="1" ht="19.5">
      <c r="A67" s="91">
        <v>68</v>
      </c>
      <c r="B67" s="12">
        <v>57</v>
      </c>
      <c r="C67" s="252" t="s">
        <v>968</v>
      </c>
      <c r="D67" s="253" t="s">
        <v>173</v>
      </c>
      <c r="E67" s="154"/>
      <c r="F67" s="155">
        <v>0.016469907407407405</v>
      </c>
      <c r="G67" s="166">
        <f t="shared" si="2"/>
        <v>0.003293981481481481</v>
      </c>
      <c r="H67" s="83"/>
      <c r="I67" s="84">
        <f t="shared" si="3"/>
        <v>12.64933239634575</v>
      </c>
    </row>
    <row r="68" spans="1:9" s="11" customFormat="1" ht="19.5">
      <c r="A68" s="91">
        <v>69</v>
      </c>
      <c r="B68" s="12">
        <v>58</v>
      </c>
      <c r="C68" s="252" t="s">
        <v>950</v>
      </c>
      <c r="D68" s="253" t="s">
        <v>189</v>
      </c>
      <c r="E68" s="154"/>
      <c r="F68" s="155">
        <v>0.016631944444444446</v>
      </c>
      <c r="G68" s="166">
        <f t="shared" si="2"/>
        <v>0.003326388888888889</v>
      </c>
      <c r="H68" s="83"/>
      <c r="I68" s="84">
        <f t="shared" si="3"/>
        <v>12.526096033402922</v>
      </c>
    </row>
    <row r="69" spans="1:9" s="11" customFormat="1" ht="19.5">
      <c r="A69" s="91">
        <v>73</v>
      </c>
      <c r="B69" s="12">
        <v>59</v>
      </c>
      <c r="C69" s="252" t="s">
        <v>177</v>
      </c>
      <c r="D69" s="253" t="s">
        <v>129</v>
      </c>
      <c r="E69" s="154"/>
      <c r="F69" s="155">
        <v>0.016828703703703703</v>
      </c>
      <c r="G69" s="166">
        <f t="shared" si="2"/>
        <v>0.0033657407407407408</v>
      </c>
      <c r="H69" s="83"/>
      <c r="I69" s="84">
        <f t="shared" si="3"/>
        <v>12.379642365887207</v>
      </c>
    </row>
    <row r="70" spans="1:9" s="11" customFormat="1" ht="19.5">
      <c r="A70" s="91">
        <v>75</v>
      </c>
      <c r="B70" s="12">
        <v>60</v>
      </c>
      <c r="C70" s="252" t="s">
        <v>863</v>
      </c>
      <c r="D70" s="253" t="s">
        <v>969</v>
      </c>
      <c r="E70" s="154"/>
      <c r="F70" s="155">
        <v>0.01695601851851852</v>
      </c>
      <c r="G70" s="166">
        <f t="shared" si="2"/>
        <v>0.003391203703703704</v>
      </c>
      <c r="H70" s="83"/>
      <c r="I70" s="84">
        <f t="shared" si="3"/>
        <v>12.286689419795222</v>
      </c>
    </row>
    <row r="71" spans="1:9" s="11" customFormat="1" ht="19.5">
      <c r="A71" s="91">
        <v>76</v>
      </c>
      <c r="B71" s="12">
        <v>61</v>
      </c>
      <c r="C71" s="252" t="s">
        <v>57</v>
      </c>
      <c r="D71" s="253" t="s">
        <v>243</v>
      </c>
      <c r="E71" s="154"/>
      <c r="F71" s="155">
        <v>0.016967592592592593</v>
      </c>
      <c r="G71" s="166">
        <f t="shared" si="2"/>
        <v>0.003393518518518519</v>
      </c>
      <c r="H71" s="83"/>
      <c r="I71" s="84">
        <f t="shared" si="3"/>
        <v>12.278308321964529</v>
      </c>
    </row>
    <row r="72" spans="1:9" s="11" customFormat="1" ht="19.5">
      <c r="A72" s="91">
        <v>77</v>
      </c>
      <c r="B72" s="12">
        <v>62</v>
      </c>
      <c r="C72" s="252" t="s">
        <v>447</v>
      </c>
      <c r="D72" s="253" t="s">
        <v>359</v>
      </c>
      <c r="E72" s="154"/>
      <c r="F72" s="155">
        <v>0.01699074074074074</v>
      </c>
      <c r="G72" s="166">
        <f t="shared" si="2"/>
        <v>0.003398148148148148</v>
      </c>
      <c r="H72" s="83"/>
      <c r="I72" s="84">
        <f t="shared" si="3"/>
        <v>12.26158038147139</v>
      </c>
    </row>
    <row r="73" spans="1:9" s="11" customFormat="1" ht="19.5">
      <c r="A73" s="91">
        <v>81</v>
      </c>
      <c r="B73" s="12">
        <v>63</v>
      </c>
      <c r="C73" s="252" t="s">
        <v>199</v>
      </c>
      <c r="D73" s="253" t="s">
        <v>200</v>
      </c>
      <c r="E73" s="154"/>
      <c r="F73" s="155">
        <v>0.017372685185185185</v>
      </c>
      <c r="G73" s="166">
        <f t="shared" si="2"/>
        <v>0.0034745370370370373</v>
      </c>
      <c r="H73" s="83"/>
      <c r="I73" s="84">
        <f t="shared" si="3"/>
        <v>11.992005329780147</v>
      </c>
    </row>
    <row r="74" spans="1:9" s="11" customFormat="1" ht="19.5">
      <c r="A74" s="91">
        <v>93</v>
      </c>
      <c r="B74" s="12">
        <v>64</v>
      </c>
      <c r="C74" s="252" t="s">
        <v>951</v>
      </c>
      <c r="D74" s="253" t="s">
        <v>952</v>
      </c>
      <c r="E74" s="154"/>
      <c r="F74" s="155">
        <v>0.018298611111111113</v>
      </c>
      <c r="G74" s="166">
        <f t="shared" si="2"/>
        <v>0.0036597222222222226</v>
      </c>
      <c r="H74" s="83"/>
      <c r="I74" s="84">
        <f t="shared" si="3"/>
        <v>11.385199240986715</v>
      </c>
    </row>
    <row r="75" spans="1:9" s="11" customFormat="1" ht="19.5">
      <c r="A75" s="91">
        <v>94</v>
      </c>
      <c r="B75" s="12">
        <v>65</v>
      </c>
      <c r="C75" s="252" t="s">
        <v>953</v>
      </c>
      <c r="D75" s="253" t="s">
        <v>198</v>
      </c>
      <c r="E75" s="154"/>
      <c r="F75" s="155">
        <v>0.018310185185185186</v>
      </c>
      <c r="G75" s="166">
        <f aca="true" t="shared" si="4" ref="G75:G94">F75/$G$41</f>
        <v>0.0036620370370370374</v>
      </c>
      <c r="H75" s="83"/>
      <c r="I75" s="84">
        <f aca="true" t="shared" si="5" ref="I75:I94">($G$41/F75)/24</f>
        <v>11.378002528445007</v>
      </c>
    </row>
    <row r="76" spans="1:9" s="11" customFormat="1" ht="19.5">
      <c r="A76" s="91">
        <v>96</v>
      </c>
      <c r="B76" s="12">
        <v>66</v>
      </c>
      <c r="C76" s="252" t="s">
        <v>970</v>
      </c>
      <c r="D76" s="253" t="s">
        <v>971</v>
      </c>
      <c r="E76" s="154"/>
      <c r="F76" s="155">
        <v>0.0184375</v>
      </c>
      <c r="G76" s="166">
        <f t="shared" si="4"/>
        <v>0.0036875</v>
      </c>
      <c r="H76" s="83"/>
      <c r="I76" s="84">
        <f t="shared" si="5"/>
        <v>11.299435028248588</v>
      </c>
    </row>
    <row r="77" spans="1:9" s="11" customFormat="1" ht="19.5">
      <c r="A77" s="91">
        <v>98</v>
      </c>
      <c r="B77" s="12">
        <v>67</v>
      </c>
      <c r="C77" s="252" t="s">
        <v>954</v>
      </c>
      <c r="D77" s="253" t="s">
        <v>295</v>
      </c>
      <c r="E77" s="154"/>
      <c r="F77" s="155">
        <v>0.01849537037037037</v>
      </c>
      <c r="G77" s="166">
        <f t="shared" si="4"/>
        <v>0.0036990740740740742</v>
      </c>
      <c r="H77" s="83"/>
      <c r="I77" s="84">
        <f t="shared" si="5"/>
        <v>11.264080100125156</v>
      </c>
    </row>
    <row r="78" spans="1:9" s="11" customFormat="1" ht="19.5">
      <c r="A78" s="91">
        <v>101</v>
      </c>
      <c r="B78" s="12">
        <v>68</v>
      </c>
      <c r="C78" s="252" t="s">
        <v>955</v>
      </c>
      <c r="D78" s="253" t="s">
        <v>134</v>
      </c>
      <c r="E78" s="154"/>
      <c r="F78" s="155">
        <v>0.018622685185185183</v>
      </c>
      <c r="G78" s="166">
        <f t="shared" si="4"/>
        <v>0.0037245370370370366</v>
      </c>
      <c r="H78" s="83"/>
      <c r="I78" s="84">
        <f t="shared" si="5"/>
        <v>11.187072715972654</v>
      </c>
    </row>
    <row r="79" spans="1:9" s="11" customFormat="1" ht="19.5">
      <c r="A79" s="91">
        <v>102</v>
      </c>
      <c r="B79" s="12">
        <v>69</v>
      </c>
      <c r="C79" s="252" t="s">
        <v>317</v>
      </c>
      <c r="D79" s="253" t="s">
        <v>318</v>
      </c>
      <c r="E79" s="154"/>
      <c r="F79" s="155">
        <v>0.01857638888888889</v>
      </c>
      <c r="G79" s="166">
        <f t="shared" si="4"/>
        <v>0.003715277777777778</v>
      </c>
      <c r="H79" s="83"/>
      <c r="I79" s="84">
        <f t="shared" si="5"/>
        <v>11.214953271028037</v>
      </c>
    </row>
    <row r="80" spans="1:9" s="11" customFormat="1" ht="19.5">
      <c r="A80" s="91">
        <v>105</v>
      </c>
      <c r="B80" s="12">
        <v>70</v>
      </c>
      <c r="C80" s="252" t="s">
        <v>217</v>
      </c>
      <c r="D80" s="253" t="s">
        <v>165</v>
      </c>
      <c r="E80" s="154"/>
      <c r="F80" s="155">
        <v>0.018761574074074073</v>
      </c>
      <c r="G80" s="166">
        <f t="shared" si="4"/>
        <v>0.0037523148148148147</v>
      </c>
      <c r="H80" s="83"/>
      <c r="I80" s="84">
        <f t="shared" si="5"/>
        <v>11.104256631708822</v>
      </c>
    </row>
    <row r="81" spans="1:9" s="11" customFormat="1" ht="19.5">
      <c r="A81" s="91">
        <v>106</v>
      </c>
      <c r="B81" s="12">
        <v>71</v>
      </c>
      <c r="C81" s="252" t="s">
        <v>215</v>
      </c>
      <c r="D81" s="253" t="s">
        <v>216</v>
      </c>
      <c r="E81" s="154"/>
      <c r="F81" s="155">
        <v>0.01877314814814815</v>
      </c>
      <c r="G81" s="166">
        <f t="shared" si="4"/>
        <v>0.00375462962962963</v>
      </c>
      <c r="H81" s="83"/>
      <c r="I81" s="84">
        <f t="shared" si="5"/>
        <v>11.097410604192355</v>
      </c>
    </row>
    <row r="82" spans="1:9" s="11" customFormat="1" ht="19.5">
      <c r="A82" s="91">
        <v>107</v>
      </c>
      <c r="B82" s="12">
        <v>72</v>
      </c>
      <c r="C82" s="252" t="s">
        <v>33</v>
      </c>
      <c r="D82" s="253" t="s">
        <v>290</v>
      </c>
      <c r="E82" s="154"/>
      <c r="F82" s="155">
        <v>0.01877314814814815</v>
      </c>
      <c r="G82" s="166">
        <f t="shared" si="4"/>
        <v>0.00375462962962963</v>
      </c>
      <c r="H82" s="83"/>
      <c r="I82" s="84">
        <f t="shared" si="5"/>
        <v>11.097410604192355</v>
      </c>
    </row>
    <row r="83" spans="1:9" s="11" customFormat="1" ht="19.5">
      <c r="A83" s="91">
        <v>109</v>
      </c>
      <c r="B83" s="12">
        <v>73</v>
      </c>
      <c r="C83" s="252" t="s">
        <v>956</v>
      </c>
      <c r="D83" s="253" t="s">
        <v>957</v>
      </c>
      <c r="E83" s="154"/>
      <c r="F83" s="155">
        <v>0.01884259259259259</v>
      </c>
      <c r="G83" s="166">
        <f t="shared" si="4"/>
        <v>0.0037685185185185183</v>
      </c>
      <c r="H83" s="83"/>
      <c r="I83" s="84">
        <f t="shared" si="5"/>
        <v>11.056511056511058</v>
      </c>
    </row>
    <row r="84" spans="1:11" s="11" customFormat="1" ht="19.5">
      <c r="A84" s="91">
        <v>112</v>
      </c>
      <c r="B84" s="12">
        <v>74</v>
      </c>
      <c r="C84" s="252" t="s">
        <v>37</v>
      </c>
      <c r="D84" s="253" t="s">
        <v>164</v>
      </c>
      <c r="E84" s="154"/>
      <c r="F84" s="155">
        <v>0.018877314814814816</v>
      </c>
      <c r="G84" s="166">
        <f t="shared" si="4"/>
        <v>0.003775462962962963</v>
      </c>
      <c r="H84" s="83"/>
      <c r="I84" s="84">
        <f t="shared" si="5"/>
        <v>11.036174126302882</v>
      </c>
      <c r="K84" s="165"/>
    </row>
    <row r="85" spans="1:9" s="11" customFormat="1" ht="19.5">
      <c r="A85" s="91">
        <v>113</v>
      </c>
      <c r="B85" s="12">
        <v>75</v>
      </c>
      <c r="C85" s="252" t="s">
        <v>29</v>
      </c>
      <c r="D85" s="253" t="s">
        <v>339</v>
      </c>
      <c r="E85" s="154"/>
      <c r="F85" s="155">
        <v>0.01898148148148148</v>
      </c>
      <c r="G85" s="166">
        <f t="shared" si="4"/>
        <v>0.0037962962962962963</v>
      </c>
      <c r="H85" s="83"/>
      <c r="I85" s="84">
        <f t="shared" si="5"/>
        <v>10.975609756097562</v>
      </c>
    </row>
    <row r="86" spans="1:9" s="11" customFormat="1" ht="19.5">
      <c r="A86" s="91">
        <v>122</v>
      </c>
      <c r="B86" s="12">
        <v>76</v>
      </c>
      <c r="C86" s="252" t="s">
        <v>958</v>
      </c>
      <c r="D86" s="253" t="s">
        <v>887</v>
      </c>
      <c r="E86" s="154"/>
      <c r="F86" s="155">
        <v>0.02034722222222222</v>
      </c>
      <c r="G86" s="166">
        <f t="shared" si="4"/>
        <v>0.004069444444444444</v>
      </c>
      <c r="H86" s="83"/>
      <c r="I86" s="84">
        <f t="shared" si="5"/>
        <v>10.238907849829351</v>
      </c>
    </row>
    <row r="87" spans="1:9" s="11" customFormat="1" ht="19.5">
      <c r="A87" s="91">
        <v>128</v>
      </c>
      <c r="B87" s="12">
        <v>77</v>
      </c>
      <c r="C87" s="252" t="s">
        <v>382</v>
      </c>
      <c r="D87" s="253" t="s">
        <v>383</v>
      </c>
      <c r="E87" s="154"/>
      <c r="F87" s="155">
        <v>0.020671296296296295</v>
      </c>
      <c r="G87" s="166">
        <f t="shared" si="4"/>
        <v>0.004134259259259259</v>
      </c>
      <c r="H87" s="83"/>
      <c r="I87" s="84">
        <f t="shared" si="5"/>
        <v>10.07838745800672</v>
      </c>
    </row>
    <row r="88" spans="1:9" s="11" customFormat="1" ht="19.5">
      <c r="A88" s="91">
        <v>130</v>
      </c>
      <c r="B88" s="12">
        <v>78</v>
      </c>
      <c r="C88" s="252" t="s">
        <v>37</v>
      </c>
      <c r="D88" s="253" t="s">
        <v>933</v>
      </c>
      <c r="E88" s="154"/>
      <c r="F88" s="155">
        <v>0.020682870370370372</v>
      </c>
      <c r="G88" s="166">
        <f t="shared" si="4"/>
        <v>0.004136574074074075</v>
      </c>
      <c r="H88" s="83"/>
      <c r="I88" s="84">
        <f t="shared" si="5"/>
        <v>10.072747621712367</v>
      </c>
    </row>
    <row r="89" spans="1:9" s="11" customFormat="1" ht="19.5">
      <c r="A89" s="91">
        <v>131</v>
      </c>
      <c r="B89" s="12">
        <v>79</v>
      </c>
      <c r="C89" s="252" t="s">
        <v>360</v>
      </c>
      <c r="D89" s="253" t="s">
        <v>361</v>
      </c>
      <c r="E89" s="154"/>
      <c r="F89" s="155">
        <v>0.020682870370370372</v>
      </c>
      <c r="G89" s="166">
        <f t="shared" si="4"/>
        <v>0.004136574074074075</v>
      </c>
      <c r="H89" s="83"/>
      <c r="I89" s="84">
        <f t="shared" si="5"/>
        <v>10.072747621712367</v>
      </c>
    </row>
    <row r="90" spans="1:9" s="11" customFormat="1" ht="19.5">
      <c r="A90" s="91">
        <v>137</v>
      </c>
      <c r="B90" s="12">
        <v>80</v>
      </c>
      <c r="C90" s="252" t="s">
        <v>959</v>
      </c>
      <c r="D90" s="253" t="s">
        <v>960</v>
      </c>
      <c r="E90" s="154"/>
      <c r="F90" s="155">
        <v>0.0215625</v>
      </c>
      <c r="G90" s="166">
        <f t="shared" si="4"/>
        <v>0.0043124999999999995</v>
      </c>
      <c r="H90" s="83"/>
      <c r="I90" s="84">
        <f t="shared" si="5"/>
        <v>9.66183574879227</v>
      </c>
    </row>
    <row r="91" spans="1:9" s="11" customFormat="1" ht="19.5">
      <c r="A91" s="91">
        <v>138</v>
      </c>
      <c r="B91" s="12">
        <v>81</v>
      </c>
      <c r="C91" s="252" t="s">
        <v>961</v>
      </c>
      <c r="D91" s="253" t="s">
        <v>960</v>
      </c>
      <c r="E91" s="154"/>
      <c r="F91" s="155">
        <v>0.021597222222222223</v>
      </c>
      <c r="G91" s="166">
        <f t="shared" si="4"/>
        <v>0.004319444444444444</v>
      </c>
      <c r="H91" s="83"/>
      <c r="I91" s="84">
        <f t="shared" si="5"/>
        <v>9.646302250803858</v>
      </c>
    </row>
    <row r="92" spans="1:9" s="11" customFormat="1" ht="19.5">
      <c r="A92" s="91">
        <v>139</v>
      </c>
      <c r="B92" s="12">
        <v>82</v>
      </c>
      <c r="C92" s="252" t="s">
        <v>972</v>
      </c>
      <c r="D92" s="253" t="s">
        <v>965</v>
      </c>
      <c r="E92" s="154"/>
      <c r="F92" s="155">
        <v>0.02162037037037037</v>
      </c>
      <c r="G92" s="166">
        <f t="shared" si="4"/>
        <v>0.004324074074074074</v>
      </c>
      <c r="H92" s="83"/>
      <c r="I92" s="84">
        <f t="shared" si="5"/>
        <v>9.635974304068522</v>
      </c>
    </row>
    <row r="93" spans="1:9" s="11" customFormat="1" ht="19.5">
      <c r="A93" s="91">
        <v>148</v>
      </c>
      <c r="B93" s="12">
        <v>83</v>
      </c>
      <c r="C93" s="252" t="s">
        <v>412</v>
      </c>
      <c r="D93" s="253" t="s">
        <v>881</v>
      </c>
      <c r="E93" s="154"/>
      <c r="F93" s="155">
        <v>0.022650462962962966</v>
      </c>
      <c r="G93" s="166">
        <f t="shared" si="4"/>
        <v>0.004530092592592593</v>
      </c>
      <c r="H93" s="83"/>
      <c r="I93" s="84">
        <f t="shared" si="5"/>
        <v>9.19775166070516</v>
      </c>
    </row>
    <row r="94" spans="1:9" s="11" customFormat="1" ht="19.5">
      <c r="A94" s="91">
        <v>164</v>
      </c>
      <c r="B94" s="12">
        <v>84</v>
      </c>
      <c r="C94" s="252" t="s">
        <v>10</v>
      </c>
      <c r="D94" s="253" t="s">
        <v>318</v>
      </c>
      <c r="E94" s="154"/>
      <c r="F94" s="155">
        <v>0.025706018518518517</v>
      </c>
      <c r="G94" s="166">
        <f t="shared" si="4"/>
        <v>0.005141203703703703</v>
      </c>
      <c r="H94" s="83"/>
      <c r="I94" s="84">
        <f t="shared" si="5"/>
        <v>8.10445745159838</v>
      </c>
    </row>
    <row r="95" spans="1:9" ht="19.5">
      <c r="A95" s="286" t="s">
        <v>962</v>
      </c>
      <c r="B95" s="286"/>
      <c r="C95" s="286"/>
      <c r="D95" s="80"/>
      <c r="E95" s="13"/>
      <c r="F95" s="81"/>
      <c r="G95" s="82"/>
      <c r="H95" s="83"/>
      <c r="I95" s="84"/>
    </row>
    <row r="96" spans="4:6" ht="22.5" customHeight="1">
      <c r="D96" s="288" t="s">
        <v>976</v>
      </c>
      <c r="E96" s="288"/>
      <c r="F96" s="288"/>
    </row>
  </sheetData>
  <mergeCells count="7">
    <mergeCell ref="A95:C95"/>
    <mergeCell ref="D96:F96"/>
    <mergeCell ref="H41:I41"/>
    <mergeCell ref="A1:I1"/>
    <mergeCell ref="H5:I5"/>
    <mergeCell ref="A2:I2"/>
    <mergeCell ref="A39:C39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workbookViewId="0" topLeftCell="C1">
      <selection activeCell="P5" sqref="P5"/>
    </sheetView>
  </sheetViews>
  <sheetFormatPr defaultColWidth="9.140625" defaultRowHeight="12.75"/>
  <cols>
    <col min="1" max="1" width="8.140625" style="0" bestFit="1" customWidth="1"/>
    <col min="2" max="2" width="37.00390625" style="0" bestFit="1" customWidth="1"/>
    <col min="3" max="3" width="10.8515625" style="16" bestFit="1" customWidth="1"/>
    <col min="4" max="4" width="12.8515625" style="0" bestFit="1" customWidth="1"/>
    <col min="5" max="5" width="19.8515625" style="0" bestFit="1" customWidth="1"/>
    <col min="6" max="6" width="24.00390625" style="0" bestFit="1" customWidth="1"/>
    <col min="7" max="7" width="10.7109375" style="0" bestFit="1" customWidth="1"/>
    <col min="8" max="8" width="3.421875" style="0" bestFit="1" customWidth="1"/>
    <col min="9" max="9" width="10.7109375" style="0" bestFit="1" customWidth="1"/>
    <col min="10" max="10" width="23.7109375" style="0" bestFit="1" customWidth="1"/>
    <col min="11" max="11" width="11.28125" style="0" bestFit="1" customWidth="1"/>
    <col min="12" max="12" width="3.421875" style="0" bestFit="1" customWidth="1"/>
    <col min="13" max="13" width="9.57421875" style="0" bestFit="1" customWidth="1"/>
    <col min="14" max="14" width="18.8515625" style="0" customWidth="1"/>
    <col min="15" max="15" width="10.57421875" style="0" bestFit="1" customWidth="1"/>
    <col min="16" max="16" width="3.421875" style="0" bestFit="1" customWidth="1"/>
    <col min="17" max="17" width="9.421875" style="0" bestFit="1" customWidth="1"/>
  </cols>
  <sheetData>
    <row r="1" spans="1:13" s="219" customFormat="1" ht="24.75">
      <c r="A1" s="289" t="s">
        <v>902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219" customFormat="1" ht="22.5">
      <c r="A2" s="290">
        <v>40761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7" s="223" customFormat="1" ht="15.75">
      <c r="A3" s="291" t="s">
        <v>903</v>
      </c>
      <c r="B3" s="291"/>
      <c r="C3" s="36"/>
      <c r="D3" s="220" t="s">
        <v>904</v>
      </c>
      <c r="E3" s="35"/>
      <c r="F3" s="35"/>
      <c r="G3" s="37"/>
      <c r="H3" s="221"/>
      <c r="I3" s="220" t="s">
        <v>904</v>
      </c>
      <c r="J3" s="35"/>
      <c r="K3" s="35"/>
      <c r="L3" s="222"/>
      <c r="M3" s="220" t="s">
        <v>904</v>
      </c>
      <c r="N3" s="35"/>
      <c r="O3" s="35"/>
      <c r="P3" s="35"/>
      <c r="Q3" s="220" t="s">
        <v>904</v>
      </c>
    </row>
    <row r="4" spans="1:17" s="223" customFormat="1" ht="15.75">
      <c r="A4" s="224" t="s">
        <v>905</v>
      </c>
      <c r="B4" s="225" t="s">
        <v>906</v>
      </c>
      <c r="C4" s="226" t="s">
        <v>907</v>
      </c>
      <c r="D4" s="227">
        <v>21.0975</v>
      </c>
      <c r="E4" s="225" t="s">
        <v>908</v>
      </c>
      <c r="F4" s="225" t="s">
        <v>909</v>
      </c>
      <c r="G4" s="228" t="s">
        <v>910</v>
      </c>
      <c r="H4" s="229" t="s">
        <v>58</v>
      </c>
      <c r="I4" s="227">
        <v>7.0975</v>
      </c>
      <c r="J4" s="225" t="s">
        <v>911</v>
      </c>
      <c r="K4" s="225" t="s">
        <v>912</v>
      </c>
      <c r="L4" s="230" t="s">
        <v>58</v>
      </c>
      <c r="M4" s="231">
        <v>7</v>
      </c>
      <c r="N4" s="225" t="s">
        <v>913</v>
      </c>
      <c r="O4" s="225" t="s">
        <v>910</v>
      </c>
      <c r="P4" s="229" t="s">
        <v>58</v>
      </c>
      <c r="Q4" s="231">
        <v>7</v>
      </c>
    </row>
    <row r="5" spans="1:17" s="223" customFormat="1" ht="15">
      <c r="A5" s="232">
        <v>2</v>
      </c>
      <c r="B5" s="233" t="s">
        <v>920</v>
      </c>
      <c r="C5" s="234">
        <v>0.05234953703703704</v>
      </c>
      <c r="D5" s="235">
        <f>C5/D4</f>
        <v>0.002481314707289349</v>
      </c>
      <c r="E5" s="233" t="s">
        <v>914</v>
      </c>
      <c r="F5" s="233" t="s">
        <v>915</v>
      </c>
      <c r="G5" s="236">
        <v>0.017488425925925925</v>
      </c>
      <c r="H5" s="233"/>
      <c r="I5" s="235">
        <f>G5/I4</f>
        <v>0.002464026195974065</v>
      </c>
      <c r="J5" s="233" t="s">
        <v>615</v>
      </c>
      <c r="K5" s="236">
        <v>0.018229166666666668</v>
      </c>
      <c r="L5" s="233"/>
      <c r="M5" s="235">
        <f>K5/M4</f>
        <v>0.002604166666666667</v>
      </c>
      <c r="N5" s="233" t="s">
        <v>610</v>
      </c>
      <c r="O5" s="236">
        <v>0.016631944444444446</v>
      </c>
      <c r="P5" s="251">
        <v>1</v>
      </c>
      <c r="Q5" s="235">
        <f>O5/Q4</f>
        <v>0.0023759920634920636</v>
      </c>
    </row>
    <row r="6" spans="1:17" s="223" customFormat="1" ht="15">
      <c r="A6" s="232">
        <v>3</v>
      </c>
      <c r="B6" s="233" t="s">
        <v>924</v>
      </c>
      <c r="C6" s="234">
        <v>0.054375</v>
      </c>
      <c r="D6" s="235">
        <f>C6/D4</f>
        <v>0.002577319587628866</v>
      </c>
      <c r="E6" s="233" t="s">
        <v>921</v>
      </c>
      <c r="F6" s="233" t="s">
        <v>922</v>
      </c>
      <c r="G6" s="236">
        <v>0.017870370370370373</v>
      </c>
      <c r="H6" s="233"/>
      <c r="I6" s="235">
        <f>G6/I4</f>
        <v>0.0025178401367200245</v>
      </c>
      <c r="J6" s="233" t="s">
        <v>618</v>
      </c>
      <c r="K6" s="236">
        <v>0.018634259259259257</v>
      </c>
      <c r="L6" s="233"/>
      <c r="M6" s="235">
        <f>K6/M4</f>
        <v>0.0026620370370370365</v>
      </c>
      <c r="N6" s="233" t="s">
        <v>923</v>
      </c>
      <c r="O6" s="236">
        <v>0.017870370370370373</v>
      </c>
      <c r="P6" s="233"/>
      <c r="Q6" s="235">
        <f>O6/Q4</f>
        <v>0.0025529100529100533</v>
      </c>
    </row>
    <row r="7" spans="1:17" s="223" customFormat="1" ht="15">
      <c r="A7" s="232">
        <v>23</v>
      </c>
      <c r="B7" s="233" t="s">
        <v>925</v>
      </c>
      <c r="C7" s="234">
        <v>0.0682175925925926</v>
      </c>
      <c r="D7" s="235">
        <f>C7/D4</f>
        <v>0.0032334443698349377</v>
      </c>
      <c r="E7" s="233" t="s">
        <v>926</v>
      </c>
      <c r="F7" s="233" t="s">
        <v>916</v>
      </c>
      <c r="G7" s="236">
        <v>0.021423611111111112</v>
      </c>
      <c r="H7" s="233"/>
      <c r="I7" s="235">
        <f>G7/I4</f>
        <v>0.0030184728582051583</v>
      </c>
      <c r="J7" s="233" t="s">
        <v>696</v>
      </c>
      <c r="K7" s="236">
        <v>0.024513888888888887</v>
      </c>
      <c r="L7" s="233"/>
      <c r="M7" s="235">
        <f>K7/M4</f>
        <v>0.003501984126984127</v>
      </c>
      <c r="N7" s="233" t="s">
        <v>917</v>
      </c>
      <c r="O7" s="236">
        <v>0.02228009259259259</v>
      </c>
      <c r="P7" s="233"/>
      <c r="Q7" s="235">
        <f>O7/Q4</f>
        <v>0.00318287037037037</v>
      </c>
    </row>
    <row r="8" spans="1:17" s="223" customFormat="1" ht="15">
      <c r="A8" s="232">
        <v>64</v>
      </c>
      <c r="B8" s="233" t="s">
        <v>928</v>
      </c>
      <c r="C8" s="234">
        <v>0.08635416666666666</v>
      </c>
      <c r="D8" s="235">
        <f>C8/D4</f>
        <v>0.004093099498360785</v>
      </c>
      <c r="E8" s="233" t="s">
        <v>926</v>
      </c>
      <c r="F8" s="233" t="s">
        <v>727</v>
      </c>
      <c r="G8" s="236">
        <v>0.028703703703703703</v>
      </c>
      <c r="H8" s="233"/>
      <c r="I8" s="235">
        <f>G8/I4</f>
        <v>0.004044199183332681</v>
      </c>
      <c r="J8" s="233" t="s">
        <v>929</v>
      </c>
      <c r="K8" s="236">
        <v>0.029826388888888892</v>
      </c>
      <c r="L8" s="233"/>
      <c r="M8" s="235">
        <f>K8/M4</f>
        <v>0.004260912698412699</v>
      </c>
      <c r="N8" s="233" t="s">
        <v>918</v>
      </c>
      <c r="O8" s="236">
        <v>0.027824074074074074</v>
      </c>
      <c r="P8" s="233"/>
      <c r="Q8" s="235">
        <f>O8/Q4</f>
        <v>0.003974867724867725</v>
      </c>
    </row>
    <row r="9" spans="1:17" ht="12.75">
      <c r="A9" s="237"/>
      <c r="B9" s="238"/>
      <c r="C9" s="239"/>
      <c r="D9" s="240"/>
      <c r="E9" s="238"/>
      <c r="F9" s="238"/>
      <c r="G9" s="241"/>
      <c r="H9" s="242"/>
      <c r="I9" s="240"/>
      <c r="J9" s="238"/>
      <c r="K9" s="238"/>
      <c r="L9" s="243"/>
      <c r="M9" s="240"/>
      <c r="N9" s="238"/>
      <c r="O9" s="238"/>
      <c r="P9" s="244"/>
      <c r="Q9" s="240"/>
    </row>
    <row r="10" spans="1:17" ht="12.75">
      <c r="A10" s="237"/>
      <c r="B10" s="245" t="s">
        <v>927</v>
      </c>
      <c r="C10" s="239"/>
      <c r="D10" s="240"/>
      <c r="E10" s="238"/>
      <c r="F10" s="238"/>
      <c r="G10" s="241"/>
      <c r="H10" s="242"/>
      <c r="I10" s="240"/>
      <c r="J10" s="238"/>
      <c r="K10" s="238"/>
      <c r="L10" s="243"/>
      <c r="M10" s="240"/>
      <c r="N10" s="238"/>
      <c r="O10" s="238"/>
      <c r="P10" s="244"/>
      <c r="Q10" s="240"/>
    </row>
    <row r="11" spans="1:17" ht="12.75">
      <c r="A11" s="237"/>
      <c r="B11" s="238"/>
      <c r="C11" s="239"/>
      <c r="D11" s="240"/>
      <c r="E11" s="238"/>
      <c r="F11" s="238"/>
      <c r="G11" s="241"/>
      <c r="H11" s="242"/>
      <c r="I11" s="240"/>
      <c r="J11" s="238"/>
      <c r="K11" s="238"/>
      <c r="L11" s="243"/>
      <c r="M11" s="240"/>
      <c r="N11" s="238"/>
      <c r="O11" s="238"/>
      <c r="P11" s="244"/>
      <c r="Q11" s="240"/>
    </row>
    <row r="12" ht="12.75">
      <c r="I12" s="246" t="s">
        <v>919</v>
      </c>
    </row>
    <row r="13" spans="5:10" ht="15">
      <c r="E13" s="247">
        <v>7</v>
      </c>
      <c r="F13" s="233" t="s">
        <v>610</v>
      </c>
      <c r="G13" s="236">
        <v>0.016631944444444446</v>
      </c>
      <c r="H13" s="248"/>
      <c r="I13" s="249">
        <f aca="true" t="shared" si="0" ref="I13:I24">G13/E13</f>
        <v>0.0023759920634920636</v>
      </c>
      <c r="J13" t="s">
        <v>930</v>
      </c>
    </row>
    <row r="14" spans="5:9" ht="15">
      <c r="E14" s="250">
        <v>7.0975</v>
      </c>
      <c r="F14" s="233" t="s">
        <v>915</v>
      </c>
      <c r="G14" s="236">
        <v>0.017488425925925925</v>
      </c>
      <c r="H14" s="248"/>
      <c r="I14" s="249">
        <f t="shared" si="0"/>
        <v>0.002464026195974065</v>
      </c>
    </row>
    <row r="15" spans="5:9" ht="15">
      <c r="E15" s="250">
        <v>7.0975</v>
      </c>
      <c r="F15" s="233" t="s">
        <v>922</v>
      </c>
      <c r="G15" s="236">
        <v>0.017870370370370373</v>
      </c>
      <c r="H15" s="248"/>
      <c r="I15" s="249">
        <f t="shared" si="0"/>
        <v>0.0025178401367200245</v>
      </c>
    </row>
    <row r="16" spans="5:9" ht="15">
      <c r="E16" s="247">
        <v>7</v>
      </c>
      <c r="F16" s="233" t="s">
        <v>923</v>
      </c>
      <c r="G16" s="236">
        <v>0.017870370370370373</v>
      </c>
      <c r="H16" s="248"/>
      <c r="I16" s="249">
        <f t="shared" si="0"/>
        <v>0.0025529100529100533</v>
      </c>
    </row>
    <row r="17" spans="5:9" ht="15">
      <c r="E17" s="247">
        <v>7</v>
      </c>
      <c r="F17" s="233" t="s">
        <v>615</v>
      </c>
      <c r="G17" s="236">
        <v>0.018229166666666668</v>
      </c>
      <c r="H17" s="248"/>
      <c r="I17" s="249">
        <f t="shared" si="0"/>
        <v>0.002604166666666667</v>
      </c>
    </row>
    <row r="18" spans="5:9" ht="15">
      <c r="E18" s="247">
        <v>7</v>
      </c>
      <c r="F18" s="233" t="s">
        <v>618</v>
      </c>
      <c r="G18" s="236">
        <v>0.018634259259259257</v>
      </c>
      <c r="H18" s="248"/>
      <c r="I18" s="249">
        <f t="shared" si="0"/>
        <v>0.0026620370370370365</v>
      </c>
    </row>
    <row r="19" spans="5:9" ht="15">
      <c r="E19" s="250">
        <v>7.0975</v>
      </c>
      <c r="F19" s="233" t="s">
        <v>916</v>
      </c>
      <c r="G19" s="236">
        <v>0.021423611111111112</v>
      </c>
      <c r="H19" s="248"/>
      <c r="I19" s="249">
        <f t="shared" si="0"/>
        <v>0.0030184728582051583</v>
      </c>
    </row>
    <row r="20" spans="5:9" ht="15">
      <c r="E20" s="247">
        <v>7</v>
      </c>
      <c r="F20" s="233" t="s">
        <v>917</v>
      </c>
      <c r="G20" s="236">
        <v>0.02228009259259259</v>
      </c>
      <c r="H20" s="248"/>
      <c r="I20" s="249">
        <f t="shared" si="0"/>
        <v>0.00318287037037037</v>
      </c>
    </row>
    <row r="21" spans="5:9" ht="15">
      <c r="E21" s="247">
        <v>7</v>
      </c>
      <c r="F21" s="233" t="s">
        <v>696</v>
      </c>
      <c r="G21" s="236">
        <v>0.024513888888888887</v>
      </c>
      <c r="H21" s="248"/>
      <c r="I21" s="249">
        <f t="shared" si="0"/>
        <v>0.003501984126984127</v>
      </c>
    </row>
    <row r="22" spans="5:9" ht="15">
      <c r="E22" s="247">
        <v>7</v>
      </c>
      <c r="F22" s="233" t="s">
        <v>918</v>
      </c>
      <c r="G22" s="236">
        <v>0.027824074074074074</v>
      </c>
      <c r="H22" s="248"/>
      <c r="I22" s="249">
        <f t="shared" si="0"/>
        <v>0.003974867724867725</v>
      </c>
    </row>
    <row r="23" spans="5:9" ht="15">
      <c r="E23" s="250">
        <v>7.0975</v>
      </c>
      <c r="F23" s="233" t="s">
        <v>727</v>
      </c>
      <c r="G23" s="236">
        <v>0.028703703703703703</v>
      </c>
      <c r="H23" s="248"/>
      <c r="I23" s="249">
        <f t="shared" si="0"/>
        <v>0.004044199183332681</v>
      </c>
    </row>
    <row r="24" spans="5:9" ht="15">
      <c r="E24" s="247">
        <v>7</v>
      </c>
      <c r="F24" s="233" t="s">
        <v>929</v>
      </c>
      <c r="G24" s="236">
        <v>0.029826388888888892</v>
      </c>
      <c r="H24" s="248"/>
      <c r="I24" s="249">
        <f t="shared" si="0"/>
        <v>0.004260912698412699</v>
      </c>
    </row>
  </sheetData>
  <mergeCells count="3">
    <mergeCell ref="A1:M1"/>
    <mergeCell ref="A2:M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="70" zoomScaleNormal="70" workbookViewId="0" topLeftCell="A1">
      <selection activeCell="G31" sqref="G31"/>
    </sheetView>
  </sheetViews>
  <sheetFormatPr defaultColWidth="9.140625" defaultRowHeight="12.75"/>
  <cols>
    <col min="1" max="1" width="9.7109375" style="0" bestFit="1" customWidth="1"/>
    <col min="2" max="2" width="4.8515625" style="0" bestFit="1" customWidth="1"/>
    <col min="3" max="3" width="16.28125" style="0" bestFit="1" customWidth="1"/>
    <col min="4" max="4" width="30.7109375" style="0" bestFit="1" customWidth="1"/>
    <col min="5" max="5" width="3.28125" style="0" customWidth="1"/>
    <col min="6" max="6" width="19.00390625" style="0" bestFit="1" customWidth="1"/>
    <col min="7" max="7" width="14.7109375" style="0" bestFit="1" customWidth="1"/>
    <col min="8" max="8" width="14.140625" style="0" bestFit="1" customWidth="1"/>
  </cols>
  <sheetData>
    <row r="1" spans="1:9" ht="30">
      <c r="A1" s="298" t="s">
        <v>873</v>
      </c>
      <c r="B1" s="299"/>
      <c r="C1" s="299"/>
      <c r="D1" s="299"/>
      <c r="E1" s="299"/>
      <c r="F1" s="299"/>
      <c r="G1" s="299"/>
      <c r="H1" s="299"/>
      <c r="I1" s="300"/>
    </row>
    <row r="2" spans="1:9" ht="27">
      <c r="A2" s="301">
        <v>40755</v>
      </c>
      <c r="B2" s="302"/>
      <c r="C2" s="302"/>
      <c r="D2" s="302"/>
      <c r="E2" s="302"/>
      <c r="F2" s="302"/>
      <c r="G2" s="302"/>
      <c r="H2" s="302"/>
      <c r="I2" s="303"/>
    </row>
    <row r="3" spans="1:9" ht="27">
      <c r="A3" s="195"/>
      <c r="B3" s="196"/>
      <c r="C3" s="196"/>
      <c r="D3" s="196"/>
      <c r="E3" s="196"/>
      <c r="F3" s="196"/>
      <c r="G3" s="196"/>
      <c r="H3" s="196"/>
      <c r="I3" s="197"/>
    </row>
    <row r="4" spans="1:9" ht="19.5">
      <c r="A4" s="294" t="s">
        <v>332</v>
      </c>
      <c r="B4" s="295"/>
      <c r="C4" s="295"/>
      <c r="D4" s="295"/>
      <c r="E4" s="115"/>
      <c r="F4" s="116" t="s">
        <v>0</v>
      </c>
      <c r="G4" s="116" t="s">
        <v>1</v>
      </c>
      <c r="H4" s="117">
        <v>4.23</v>
      </c>
      <c r="I4" s="118"/>
    </row>
    <row r="5" spans="1:9" ht="19.5">
      <c r="A5" s="199" t="s">
        <v>874</v>
      </c>
      <c r="B5" s="200" t="s">
        <v>3</v>
      </c>
      <c r="C5" s="201" t="s">
        <v>43</v>
      </c>
      <c r="D5" s="202" t="s">
        <v>5</v>
      </c>
      <c r="E5" s="203"/>
      <c r="F5" s="204" t="s">
        <v>6</v>
      </c>
      <c r="G5" s="202" t="s">
        <v>875</v>
      </c>
      <c r="H5" s="205" t="s">
        <v>239</v>
      </c>
      <c r="I5" s="118"/>
    </row>
    <row r="6" spans="1:9" ht="19.5">
      <c r="A6" s="119">
        <v>2</v>
      </c>
      <c r="B6" s="120">
        <v>1</v>
      </c>
      <c r="C6" s="206" t="s">
        <v>27</v>
      </c>
      <c r="D6" s="122" t="s">
        <v>126</v>
      </c>
      <c r="E6" s="123"/>
      <c r="F6" s="124">
        <v>0.009618055555555555</v>
      </c>
      <c r="G6" s="125">
        <f>F6/$H$4</f>
        <v>0.0022737719989493034</v>
      </c>
      <c r="H6" s="207">
        <f>($H$4/F6)/24</f>
        <v>18.32490974729242</v>
      </c>
      <c r="I6" s="127"/>
    </row>
    <row r="7" spans="1:9" ht="19.5">
      <c r="A7" s="119">
        <v>60</v>
      </c>
      <c r="B7" s="120">
        <v>2</v>
      </c>
      <c r="C7" s="206" t="s">
        <v>878</v>
      </c>
      <c r="D7" s="122" t="s">
        <v>879</v>
      </c>
      <c r="E7" s="123" t="s">
        <v>884</v>
      </c>
      <c r="F7" s="124">
        <v>0.013368055555555557</v>
      </c>
      <c r="G7" s="125">
        <f aca="true" t="shared" si="0" ref="G7:G12">F7/$H$4</f>
        <v>0.0031602968216443393</v>
      </c>
      <c r="H7" s="207">
        <f aca="true" t="shared" si="1" ref="H7:H12">($H$4/F7)/24</f>
        <v>13.184415584415584</v>
      </c>
      <c r="I7" s="127"/>
    </row>
    <row r="8" spans="1:9" ht="19.5">
      <c r="A8" s="119">
        <v>66</v>
      </c>
      <c r="B8" s="120">
        <v>3</v>
      </c>
      <c r="C8" s="206" t="s">
        <v>9</v>
      </c>
      <c r="D8" s="122" t="s">
        <v>176</v>
      </c>
      <c r="E8" s="123"/>
      <c r="F8" s="124">
        <v>0.013541666666666667</v>
      </c>
      <c r="G8" s="125">
        <f t="shared" si="0"/>
        <v>0.00320133963750985</v>
      </c>
      <c r="H8" s="207">
        <f t="shared" si="1"/>
        <v>13.015384615384617</v>
      </c>
      <c r="I8" s="127"/>
    </row>
    <row r="9" spans="1:9" ht="19.5">
      <c r="A9" s="119">
        <v>70</v>
      </c>
      <c r="B9" s="120">
        <v>4</v>
      </c>
      <c r="C9" s="206" t="s">
        <v>182</v>
      </c>
      <c r="D9" s="122" t="s">
        <v>183</v>
      </c>
      <c r="E9" s="123"/>
      <c r="F9" s="124">
        <v>0.013784722222222224</v>
      </c>
      <c r="G9" s="125">
        <f t="shared" si="0"/>
        <v>0.0032587995797215656</v>
      </c>
      <c r="H9" s="207">
        <f t="shared" si="1"/>
        <v>12.785894206549118</v>
      </c>
      <c r="I9" s="127"/>
    </row>
    <row r="10" spans="1:9" ht="19.5">
      <c r="A10" s="119">
        <v>251</v>
      </c>
      <c r="B10" s="120">
        <v>5</v>
      </c>
      <c r="C10" s="206" t="s">
        <v>880</v>
      </c>
      <c r="D10" s="122" t="s">
        <v>368</v>
      </c>
      <c r="E10" s="123" t="s">
        <v>884</v>
      </c>
      <c r="F10" s="124">
        <v>0.019988425925925927</v>
      </c>
      <c r="G10" s="125">
        <f t="shared" si="0"/>
        <v>0.004725396199982488</v>
      </c>
      <c r="H10" s="207">
        <f t="shared" si="1"/>
        <v>8.817602779386219</v>
      </c>
      <c r="I10" s="127"/>
    </row>
    <row r="11" spans="1:9" ht="19.5">
      <c r="A11" s="119">
        <v>252</v>
      </c>
      <c r="B11" s="120">
        <v>6</v>
      </c>
      <c r="C11" s="206" t="s">
        <v>412</v>
      </c>
      <c r="D11" s="122" t="s">
        <v>881</v>
      </c>
      <c r="E11" s="123"/>
      <c r="F11" s="124">
        <v>0.02</v>
      </c>
      <c r="G11" s="125">
        <f t="shared" si="0"/>
        <v>0.004728132387706856</v>
      </c>
      <c r="H11" s="207">
        <f t="shared" si="1"/>
        <v>8.812500000000002</v>
      </c>
      <c r="I11" s="127"/>
    </row>
    <row r="12" spans="1:9" ht="19.5">
      <c r="A12" s="119">
        <v>269</v>
      </c>
      <c r="B12" s="120">
        <v>7</v>
      </c>
      <c r="C12" s="206" t="s">
        <v>37</v>
      </c>
      <c r="D12" s="122" t="s">
        <v>882</v>
      </c>
      <c r="E12" s="123"/>
      <c r="F12" s="124">
        <v>0.020925925925925928</v>
      </c>
      <c r="G12" s="125">
        <f t="shared" si="0"/>
        <v>0.004947027405656247</v>
      </c>
      <c r="H12" s="207">
        <f t="shared" si="1"/>
        <v>8.422566371681416</v>
      </c>
      <c r="I12" s="127"/>
    </row>
    <row r="13" spans="1:9" ht="12.75">
      <c r="A13" s="296" t="s">
        <v>883</v>
      </c>
      <c r="B13" s="297"/>
      <c r="C13" s="297"/>
      <c r="D13" s="209"/>
      <c r="E13" s="210"/>
      <c r="F13" s="210"/>
      <c r="G13" s="211"/>
      <c r="H13" s="211"/>
      <c r="I13" s="212"/>
    </row>
    <row r="14" spans="1:9" ht="12.75">
      <c r="A14" s="208"/>
      <c r="B14" s="209"/>
      <c r="C14" s="209"/>
      <c r="D14" s="209"/>
      <c r="E14" s="210"/>
      <c r="F14" s="210"/>
      <c r="G14" s="211"/>
      <c r="H14" s="211"/>
      <c r="I14" s="212"/>
    </row>
    <row r="15" spans="1:9" ht="19.5">
      <c r="A15" s="294" t="s">
        <v>338</v>
      </c>
      <c r="B15" s="295"/>
      <c r="C15" s="295"/>
      <c r="D15" s="295"/>
      <c r="E15" s="115"/>
      <c r="F15" s="116" t="s">
        <v>0</v>
      </c>
      <c r="G15" s="116" t="s">
        <v>1</v>
      </c>
      <c r="H15" s="117">
        <v>8.45</v>
      </c>
      <c r="I15" s="118"/>
    </row>
    <row r="16" spans="1:9" ht="19.5">
      <c r="A16" s="199" t="s">
        <v>874</v>
      </c>
      <c r="B16" s="200" t="s">
        <v>3</v>
      </c>
      <c r="C16" s="201" t="s">
        <v>43</v>
      </c>
      <c r="D16" s="202" t="s">
        <v>5</v>
      </c>
      <c r="E16" s="203"/>
      <c r="F16" s="204" t="s">
        <v>6</v>
      </c>
      <c r="G16" s="202" t="s">
        <v>875</v>
      </c>
      <c r="H16" s="205" t="s">
        <v>239</v>
      </c>
      <c r="I16" s="118"/>
    </row>
    <row r="17" spans="1:9" ht="19.5">
      <c r="A17" s="119">
        <v>12</v>
      </c>
      <c r="B17" s="120">
        <v>8</v>
      </c>
      <c r="C17" s="206" t="s">
        <v>885</v>
      </c>
      <c r="D17" s="122" t="s">
        <v>190</v>
      </c>
      <c r="E17" s="123"/>
      <c r="F17" s="124">
        <v>0.02136574074074074</v>
      </c>
      <c r="G17" s="125">
        <f aca="true" t="shared" si="2" ref="G17:G33">F17/$H$15</f>
        <v>0.002528490028490029</v>
      </c>
      <c r="H17" s="207">
        <f aca="true" t="shared" si="3" ref="H17:H33">($H$15/F17)/24</f>
        <v>16.47887323943662</v>
      </c>
      <c r="I17" s="127"/>
    </row>
    <row r="18" spans="1:9" ht="19.5">
      <c r="A18" s="119">
        <v>23</v>
      </c>
      <c r="B18" s="120">
        <v>9</v>
      </c>
      <c r="C18" s="206" t="s">
        <v>414</v>
      </c>
      <c r="D18" s="122" t="s">
        <v>415</v>
      </c>
      <c r="E18" s="123"/>
      <c r="F18" s="124">
        <v>0.02292824074074074</v>
      </c>
      <c r="G18" s="125">
        <f t="shared" si="2"/>
        <v>0.002713401271093579</v>
      </c>
      <c r="H18" s="207">
        <f t="shared" si="3"/>
        <v>15.355880868248361</v>
      </c>
      <c r="I18" s="127"/>
    </row>
    <row r="19" spans="1:9" ht="19.5">
      <c r="A19" s="119">
        <v>42</v>
      </c>
      <c r="B19" s="120">
        <v>10</v>
      </c>
      <c r="C19" s="206" t="s">
        <v>791</v>
      </c>
      <c r="D19" s="122" t="s">
        <v>381</v>
      </c>
      <c r="E19" s="123"/>
      <c r="F19" s="124">
        <v>0.024525462962962968</v>
      </c>
      <c r="G19" s="125">
        <f t="shared" si="2"/>
        <v>0.0029024216524216532</v>
      </c>
      <c r="H19" s="207">
        <f t="shared" si="3"/>
        <v>14.355828220858891</v>
      </c>
      <c r="I19" s="127"/>
    </row>
    <row r="20" spans="1:9" ht="19.5">
      <c r="A20" s="119">
        <v>44</v>
      </c>
      <c r="B20" s="120">
        <v>11</v>
      </c>
      <c r="C20" s="206" t="s">
        <v>48</v>
      </c>
      <c r="D20" s="122" t="s">
        <v>127</v>
      </c>
      <c r="E20" s="123"/>
      <c r="F20" s="124">
        <v>0.024641203703703703</v>
      </c>
      <c r="G20" s="125">
        <f t="shared" si="2"/>
        <v>0.0029161187815033972</v>
      </c>
      <c r="H20" s="207">
        <f t="shared" si="3"/>
        <v>14.288398309065288</v>
      </c>
      <c r="I20" s="127"/>
    </row>
    <row r="21" spans="1:9" ht="19.5">
      <c r="A21" s="119">
        <v>62</v>
      </c>
      <c r="B21" s="120">
        <v>12</v>
      </c>
      <c r="C21" s="206" t="s">
        <v>25</v>
      </c>
      <c r="D21" s="122" t="s">
        <v>381</v>
      </c>
      <c r="E21" s="123"/>
      <c r="F21" s="124">
        <v>0.02549768518518519</v>
      </c>
      <c r="G21" s="125">
        <f t="shared" si="2"/>
        <v>0.003017477536708307</v>
      </c>
      <c r="H21" s="207">
        <f t="shared" si="3"/>
        <v>13.808443032228775</v>
      </c>
      <c r="I21" s="127"/>
    </row>
    <row r="22" spans="1:9" ht="19.5">
      <c r="A22" s="119">
        <v>176</v>
      </c>
      <c r="B22" s="120">
        <v>13</v>
      </c>
      <c r="C22" s="206" t="s">
        <v>886</v>
      </c>
      <c r="D22" s="122" t="s">
        <v>887</v>
      </c>
      <c r="E22" s="123"/>
      <c r="F22" s="124">
        <v>0.029166666666666664</v>
      </c>
      <c r="G22" s="125">
        <f t="shared" si="2"/>
        <v>0.0034516765285996054</v>
      </c>
      <c r="H22" s="207">
        <f t="shared" si="3"/>
        <v>12.071428571428571</v>
      </c>
      <c r="I22" s="127"/>
    </row>
    <row r="23" spans="1:9" ht="19.5">
      <c r="A23" s="119">
        <v>233</v>
      </c>
      <c r="B23" s="120">
        <v>14</v>
      </c>
      <c r="C23" s="206" t="s">
        <v>57</v>
      </c>
      <c r="D23" s="122" t="s">
        <v>243</v>
      </c>
      <c r="E23" s="123"/>
      <c r="F23" s="124">
        <v>0.030763888888888886</v>
      </c>
      <c r="G23" s="125">
        <f t="shared" si="2"/>
        <v>0.003640696909927679</v>
      </c>
      <c r="H23" s="207">
        <f t="shared" si="3"/>
        <v>11.44469525959368</v>
      </c>
      <c r="I23" s="127"/>
    </row>
    <row r="24" spans="1:9" ht="19.5">
      <c r="A24" s="119">
        <v>283</v>
      </c>
      <c r="B24" s="120">
        <v>15</v>
      </c>
      <c r="C24" s="206" t="s">
        <v>46</v>
      </c>
      <c r="D24" s="122" t="s">
        <v>150</v>
      </c>
      <c r="E24" s="123" t="s">
        <v>884</v>
      </c>
      <c r="F24" s="124">
        <v>0.03280092592592593</v>
      </c>
      <c r="G24" s="125">
        <f t="shared" si="2"/>
        <v>0.0038817663817663824</v>
      </c>
      <c r="H24" s="207">
        <f t="shared" si="3"/>
        <v>10.73394495412844</v>
      </c>
      <c r="I24" s="132"/>
    </row>
    <row r="25" spans="1:9" ht="19.5">
      <c r="A25" s="119">
        <v>290</v>
      </c>
      <c r="B25" s="120">
        <v>16</v>
      </c>
      <c r="C25" s="206" t="s">
        <v>34</v>
      </c>
      <c r="D25" s="122" t="s">
        <v>309</v>
      </c>
      <c r="E25" s="123"/>
      <c r="F25" s="124">
        <v>0.033067129629629634</v>
      </c>
      <c r="G25" s="125">
        <f t="shared" si="2"/>
        <v>0.003913269778654395</v>
      </c>
      <c r="H25" s="207">
        <f t="shared" si="3"/>
        <v>10.647532376618829</v>
      </c>
      <c r="I25" s="132"/>
    </row>
    <row r="26" spans="1:9" ht="19.5">
      <c r="A26" s="119">
        <v>291</v>
      </c>
      <c r="B26" s="120">
        <v>17</v>
      </c>
      <c r="C26" s="206" t="s">
        <v>16</v>
      </c>
      <c r="D26" s="122" t="s">
        <v>888</v>
      </c>
      <c r="E26" s="123"/>
      <c r="F26" s="124">
        <v>0.03311342592592593</v>
      </c>
      <c r="G26" s="125">
        <f t="shared" si="2"/>
        <v>0.003918748630287092</v>
      </c>
      <c r="H26" s="207">
        <f t="shared" si="3"/>
        <v>10.632645927997203</v>
      </c>
      <c r="I26" s="132"/>
    </row>
    <row r="27" spans="1:9" ht="19.5">
      <c r="A27" s="119">
        <v>357</v>
      </c>
      <c r="B27" s="120">
        <v>18</v>
      </c>
      <c r="C27" s="206" t="s">
        <v>889</v>
      </c>
      <c r="D27" s="122" t="s">
        <v>890</v>
      </c>
      <c r="E27" s="123" t="s">
        <v>884</v>
      </c>
      <c r="F27" s="124">
        <v>0.03518518518518519</v>
      </c>
      <c r="G27" s="125">
        <f t="shared" si="2"/>
        <v>0.004163927240850318</v>
      </c>
      <c r="H27" s="207">
        <f t="shared" si="3"/>
        <v>10.00657894736842</v>
      </c>
      <c r="I27" s="132"/>
    </row>
    <row r="28" spans="1:9" ht="19.5">
      <c r="A28" s="119">
        <v>358</v>
      </c>
      <c r="B28" s="120">
        <v>19</v>
      </c>
      <c r="C28" s="206" t="s">
        <v>892</v>
      </c>
      <c r="D28" s="122" t="s">
        <v>893</v>
      </c>
      <c r="E28" s="123" t="s">
        <v>884</v>
      </c>
      <c r="F28" s="124">
        <v>0.03518518518518519</v>
      </c>
      <c r="G28" s="125">
        <f t="shared" si="2"/>
        <v>0.004163927240850318</v>
      </c>
      <c r="H28" s="207">
        <f t="shared" si="3"/>
        <v>10.00657894736842</v>
      </c>
      <c r="I28" s="132"/>
    </row>
    <row r="29" spans="1:9" ht="19.5">
      <c r="A29" s="119">
        <v>396</v>
      </c>
      <c r="B29" s="120">
        <v>20</v>
      </c>
      <c r="C29" s="206" t="s">
        <v>33</v>
      </c>
      <c r="D29" s="122" t="s">
        <v>891</v>
      </c>
      <c r="E29" s="123"/>
      <c r="F29" s="124">
        <v>0.036828703703703704</v>
      </c>
      <c r="G29" s="125">
        <f t="shared" si="2"/>
        <v>0.00435842647381109</v>
      </c>
      <c r="H29" s="207">
        <f t="shared" si="3"/>
        <v>9.560025141420489</v>
      </c>
      <c r="I29" s="132"/>
    </row>
    <row r="30" spans="1:9" ht="19.5">
      <c r="A30" s="119">
        <v>397</v>
      </c>
      <c r="B30" s="120">
        <v>21</v>
      </c>
      <c r="C30" s="206" t="s">
        <v>15</v>
      </c>
      <c r="D30" s="122" t="s">
        <v>156</v>
      </c>
      <c r="E30" s="123"/>
      <c r="F30" s="124">
        <v>0.036875</v>
      </c>
      <c r="G30" s="125">
        <f t="shared" si="2"/>
        <v>0.004363905325443787</v>
      </c>
      <c r="H30" s="207">
        <f t="shared" si="3"/>
        <v>9.548022598870057</v>
      </c>
      <c r="I30" s="132"/>
    </row>
    <row r="31" spans="1:9" ht="19.5">
      <c r="A31" s="119">
        <v>429</v>
      </c>
      <c r="B31" s="120">
        <v>22</v>
      </c>
      <c r="C31" s="206" t="s">
        <v>221</v>
      </c>
      <c r="D31" s="122" t="s">
        <v>222</v>
      </c>
      <c r="E31" s="123"/>
      <c r="F31" s="124">
        <v>0.03857638888888889</v>
      </c>
      <c r="G31" s="125">
        <f t="shared" si="2"/>
        <v>0.004565253122945431</v>
      </c>
      <c r="H31" s="207">
        <f t="shared" si="3"/>
        <v>9.126912691269126</v>
      </c>
      <c r="I31" s="132"/>
    </row>
    <row r="32" spans="1:9" ht="19.5">
      <c r="A32" s="119">
        <v>430</v>
      </c>
      <c r="B32" s="120">
        <v>23</v>
      </c>
      <c r="C32" s="206" t="s">
        <v>226</v>
      </c>
      <c r="D32" s="122" t="s">
        <v>227</v>
      </c>
      <c r="E32" s="123"/>
      <c r="F32" s="124">
        <v>0.03857638888888889</v>
      </c>
      <c r="G32" s="125">
        <f t="shared" si="2"/>
        <v>0.004565253122945431</v>
      </c>
      <c r="H32" s="207">
        <f t="shared" si="3"/>
        <v>9.126912691269126</v>
      </c>
      <c r="I32" s="132"/>
    </row>
    <row r="33" spans="1:9" ht="19.5">
      <c r="A33" s="119">
        <v>436</v>
      </c>
      <c r="B33" s="120">
        <v>24</v>
      </c>
      <c r="C33" s="206" t="s">
        <v>370</v>
      </c>
      <c r="D33" s="122" t="s">
        <v>142</v>
      </c>
      <c r="E33" s="123"/>
      <c r="F33" s="124">
        <v>0.03972222222222222</v>
      </c>
      <c r="G33" s="125">
        <f t="shared" si="2"/>
        <v>0.0047008547008547015</v>
      </c>
      <c r="H33" s="207">
        <f t="shared" si="3"/>
        <v>8.863636363636363</v>
      </c>
      <c r="I33" s="132"/>
    </row>
    <row r="34" spans="1:9" ht="19.5">
      <c r="A34" s="296" t="s">
        <v>894</v>
      </c>
      <c r="B34" s="297"/>
      <c r="C34" s="297"/>
      <c r="D34" s="122"/>
      <c r="E34" s="123"/>
      <c r="F34" s="124"/>
      <c r="G34" s="125"/>
      <c r="H34" s="207"/>
      <c r="I34" s="132"/>
    </row>
    <row r="35" spans="1:9" ht="12.75">
      <c r="A35" s="208"/>
      <c r="B35" s="209"/>
      <c r="C35" s="209"/>
      <c r="D35" s="209"/>
      <c r="E35" s="210"/>
      <c r="F35" s="210"/>
      <c r="G35" s="211"/>
      <c r="H35" s="211"/>
      <c r="I35" s="212"/>
    </row>
    <row r="36" spans="1:9" ht="19.5">
      <c r="A36" s="294" t="s">
        <v>876</v>
      </c>
      <c r="B36" s="295"/>
      <c r="C36" s="295"/>
      <c r="D36" s="295"/>
      <c r="E36" s="115"/>
      <c r="F36" s="116" t="s">
        <v>0</v>
      </c>
      <c r="G36" s="116" t="s">
        <v>1</v>
      </c>
      <c r="H36" s="117">
        <v>13.5</v>
      </c>
      <c r="I36" s="118"/>
    </row>
    <row r="37" spans="1:9" ht="19.5">
      <c r="A37" s="199" t="s">
        <v>874</v>
      </c>
      <c r="B37" s="200" t="s">
        <v>3</v>
      </c>
      <c r="C37" s="201" t="s">
        <v>43</v>
      </c>
      <c r="D37" s="202" t="s">
        <v>5</v>
      </c>
      <c r="E37" s="203"/>
      <c r="F37" s="204" t="s">
        <v>6</v>
      </c>
      <c r="G37" s="202" t="s">
        <v>875</v>
      </c>
      <c r="H37" s="205" t="s">
        <v>239</v>
      </c>
      <c r="I37" s="118"/>
    </row>
    <row r="38" spans="1:9" ht="19.5">
      <c r="A38" s="119">
        <v>28</v>
      </c>
      <c r="B38" s="120">
        <v>25</v>
      </c>
      <c r="C38" s="206" t="s">
        <v>18</v>
      </c>
      <c r="D38" s="122" t="s">
        <v>189</v>
      </c>
      <c r="E38" s="123"/>
      <c r="F38" s="124">
        <v>0.036759259259259255</v>
      </c>
      <c r="G38" s="125">
        <f aca="true" t="shared" si="4" ref="G38:G47">F38/$H$36</f>
        <v>0.0027229080932784635</v>
      </c>
      <c r="H38" s="207">
        <f aca="true" t="shared" si="5" ref="H38:H47">($H$36/F38)/24</f>
        <v>15.302267002518894</v>
      </c>
      <c r="I38" s="127"/>
    </row>
    <row r="39" spans="1:9" ht="19.5">
      <c r="A39" s="119">
        <v>66</v>
      </c>
      <c r="B39" s="120">
        <v>26</v>
      </c>
      <c r="C39" s="206" t="s">
        <v>399</v>
      </c>
      <c r="D39" s="122" t="s">
        <v>381</v>
      </c>
      <c r="E39" s="123"/>
      <c r="F39" s="124">
        <v>0.04008101851851852</v>
      </c>
      <c r="G39" s="125">
        <f t="shared" si="4"/>
        <v>0.002968964334705076</v>
      </c>
      <c r="H39" s="207">
        <f t="shared" si="5"/>
        <v>14.034074501876985</v>
      </c>
      <c r="I39" s="127"/>
    </row>
    <row r="40" spans="1:9" ht="19.5">
      <c r="A40" s="119">
        <v>110</v>
      </c>
      <c r="B40" s="120">
        <v>27</v>
      </c>
      <c r="C40" s="206" t="s">
        <v>455</v>
      </c>
      <c r="D40" s="122" t="s">
        <v>134</v>
      </c>
      <c r="E40" s="123"/>
      <c r="F40" s="124">
        <v>0.04188657407407407</v>
      </c>
      <c r="G40" s="125">
        <f t="shared" si="4"/>
        <v>0.0031027091906721533</v>
      </c>
      <c r="H40" s="207">
        <f t="shared" si="5"/>
        <v>13.42912406742194</v>
      </c>
      <c r="I40" s="127"/>
    </row>
    <row r="41" spans="1:9" ht="19.5">
      <c r="A41" s="119">
        <v>199</v>
      </c>
      <c r="B41" s="120">
        <v>28</v>
      </c>
      <c r="C41" s="206" t="s">
        <v>895</v>
      </c>
      <c r="D41" s="122" t="s">
        <v>896</v>
      </c>
      <c r="E41" s="123"/>
      <c r="F41" s="124">
        <v>0.04539351851851852</v>
      </c>
      <c r="G41" s="125">
        <f t="shared" si="4"/>
        <v>0.003362482853223594</v>
      </c>
      <c r="H41" s="207">
        <f t="shared" si="5"/>
        <v>12.391636919938806</v>
      </c>
      <c r="I41" s="127"/>
    </row>
    <row r="42" spans="1:9" ht="19.5">
      <c r="A42" s="119">
        <v>200</v>
      </c>
      <c r="B42" s="120">
        <v>29</v>
      </c>
      <c r="C42" s="206" t="s">
        <v>26</v>
      </c>
      <c r="D42" s="122" t="s">
        <v>153</v>
      </c>
      <c r="E42" s="123"/>
      <c r="F42" s="124">
        <v>0.04556712962962963</v>
      </c>
      <c r="G42" s="125">
        <f t="shared" si="4"/>
        <v>0.0033753429355281206</v>
      </c>
      <c r="H42" s="207">
        <f t="shared" si="5"/>
        <v>12.344424688849378</v>
      </c>
      <c r="I42" s="127"/>
    </row>
    <row r="43" spans="1:9" ht="19.5">
      <c r="A43" s="119">
        <v>241</v>
      </c>
      <c r="B43" s="120">
        <v>30</v>
      </c>
      <c r="C43" s="206" t="s">
        <v>152</v>
      </c>
      <c r="D43" s="122" t="s">
        <v>143</v>
      </c>
      <c r="E43" s="123"/>
      <c r="F43" s="124">
        <v>0.047407407407407405</v>
      </c>
      <c r="G43" s="125">
        <f t="shared" si="4"/>
        <v>0.0035116598079561042</v>
      </c>
      <c r="H43" s="207">
        <f t="shared" si="5"/>
        <v>11.865234375</v>
      </c>
      <c r="I43" s="127"/>
    </row>
    <row r="44" spans="1:9" ht="19.5">
      <c r="A44" s="119">
        <v>242</v>
      </c>
      <c r="B44" s="120">
        <v>31</v>
      </c>
      <c r="C44" s="206" t="s">
        <v>304</v>
      </c>
      <c r="D44" s="122" t="s">
        <v>305</v>
      </c>
      <c r="E44" s="123"/>
      <c r="F44" s="124">
        <v>0.047407407407407405</v>
      </c>
      <c r="G44" s="125">
        <f t="shared" si="4"/>
        <v>0.0035116598079561042</v>
      </c>
      <c r="H44" s="207">
        <f t="shared" si="5"/>
        <v>11.865234375</v>
      </c>
      <c r="I44" s="127"/>
    </row>
    <row r="45" spans="1:9" ht="19.5">
      <c r="A45" s="119">
        <v>249</v>
      </c>
      <c r="B45" s="120">
        <v>32</v>
      </c>
      <c r="C45" s="206" t="s">
        <v>23</v>
      </c>
      <c r="D45" s="122" t="s">
        <v>178</v>
      </c>
      <c r="E45" s="123"/>
      <c r="F45" s="124">
        <v>0.04789351851851852</v>
      </c>
      <c r="G45" s="125">
        <f t="shared" si="4"/>
        <v>0.0035476680384087795</v>
      </c>
      <c r="H45" s="207">
        <f t="shared" si="5"/>
        <v>11.744804253262444</v>
      </c>
      <c r="I45" s="127"/>
    </row>
    <row r="46" spans="1:9" ht="19.5">
      <c r="A46" s="119">
        <v>274</v>
      </c>
      <c r="B46" s="120">
        <v>33</v>
      </c>
      <c r="C46" s="206" t="s">
        <v>897</v>
      </c>
      <c r="D46" s="122" t="s">
        <v>153</v>
      </c>
      <c r="E46" s="123" t="s">
        <v>884</v>
      </c>
      <c r="F46" s="124">
        <v>0.049490740740740745</v>
      </c>
      <c r="G46" s="125">
        <f t="shared" si="4"/>
        <v>0.0036659807956104257</v>
      </c>
      <c r="H46" s="207">
        <f t="shared" si="5"/>
        <v>11.36576239476146</v>
      </c>
      <c r="I46" s="127"/>
    </row>
    <row r="47" spans="1:9" ht="19.5">
      <c r="A47" s="119">
        <v>280</v>
      </c>
      <c r="B47" s="120">
        <v>34</v>
      </c>
      <c r="C47" s="206" t="s">
        <v>20</v>
      </c>
      <c r="D47" s="122" t="s">
        <v>445</v>
      </c>
      <c r="E47" s="123"/>
      <c r="F47" s="124">
        <v>0.049756944444444444</v>
      </c>
      <c r="G47" s="125">
        <f t="shared" si="4"/>
        <v>0.0036856995884773664</v>
      </c>
      <c r="H47" s="207">
        <f t="shared" si="5"/>
        <v>11.304954640614097</v>
      </c>
      <c r="I47" s="132"/>
    </row>
    <row r="48" spans="1:9" ht="19.5">
      <c r="A48" s="119">
        <v>340</v>
      </c>
      <c r="B48" s="120">
        <v>35</v>
      </c>
      <c r="C48" s="206" t="s">
        <v>898</v>
      </c>
      <c r="D48" s="122" t="s">
        <v>868</v>
      </c>
      <c r="E48" s="123"/>
      <c r="F48" s="124">
        <v>0.053541666666666675</v>
      </c>
      <c r="G48" s="125">
        <f>F48/$H$36</f>
        <v>0.00396604938271605</v>
      </c>
      <c r="H48" s="207">
        <f>($H$36/F48)/24</f>
        <v>10.505836575875485</v>
      </c>
      <c r="I48" s="132"/>
    </row>
    <row r="49" spans="1:9" ht="19.5">
      <c r="A49" s="119">
        <v>341</v>
      </c>
      <c r="B49" s="120">
        <v>36</v>
      </c>
      <c r="C49" s="206" t="s">
        <v>450</v>
      </c>
      <c r="D49" s="122" t="s">
        <v>899</v>
      </c>
      <c r="E49" s="123"/>
      <c r="F49" s="124">
        <v>0.05355324074074074</v>
      </c>
      <c r="G49" s="125">
        <f>F49/$H$36</f>
        <v>0.003966906721536352</v>
      </c>
      <c r="H49" s="207">
        <f>($H$36/F49)/24</f>
        <v>10.503566025502485</v>
      </c>
      <c r="I49" s="132"/>
    </row>
    <row r="50" spans="1:9" ht="19.5">
      <c r="A50" s="119">
        <v>342</v>
      </c>
      <c r="B50" s="120">
        <v>37</v>
      </c>
      <c r="C50" s="206" t="s">
        <v>9</v>
      </c>
      <c r="D50" s="122" t="s">
        <v>214</v>
      </c>
      <c r="E50" s="123"/>
      <c r="F50" s="124">
        <v>0.05364583333333334</v>
      </c>
      <c r="G50" s="125">
        <f>F50/$H$36</f>
        <v>0.003973765432098765</v>
      </c>
      <c r="H50" s="207">
        <f>($H$36/F50)/24</f>
        <v>10.485436893203882</v>
      </c>
      <c r="I50" s="132"/>
    </row>
    <row r="51" spans="1:9" ht="19.5">
      <c r="A51" s="296" t="s">
        <v>900</v>
      </c>
      <c r="B51" s="297"/>
      <c r="C51" s="297"/>
      <c r="D51" s="122"/>
      <c r="E51" s="123" t="s">
        <v>884</v>
      </c>
      <c r="F51" s="218" t="s">
        <v>901</v>
      </c>
      <c r="G51" s="125"/>
      <c r="H51" s="207"/>
      <c r="I51" s="132"/>
    </row>
    <row r="52" spans="1:9" ht="12.75">
      <c r="A52" s="208"/>
      <c r="B52" s="209"/>
      <c r="C52" s="209"/>
      <c r="D52" s="209"/>
      <c r="E52" s="210"/>
      <c r="F52" s="210"/>
      <c r="G52" s="211"/>
      <c r="H52" s="211"/>
      <c r="I52" s="212"/>
    </row>
    <row r="53" spans="1:9" ht="12.75">
      <c r="A53" s="208"/>
      <c r="B53" s="209"/>
      <c r="C53" s="209">
        <v>287</v>
      </c>
      <c r="D53" s="209"/>
      <c r="E53" s="210"/>
      <c r="F53" s="210"/>
      <c r="G53" s="211"/>
      <c r="H53" s="211"/>
      <c r="I53" s="212"/>
    </row>
    <row r="54" spans="1:9" ht="12.75">
      <c r="A54" s="208"/>
      <c r="B54" s="209"/>
      <c r="C54" s="209">
        <v>452</v>
      </c>
      <c r="D54" s="209"/>
      <c r="E54" s="210"/>
      <c r="F54" s="210"/>
      <c r="G54" s="211"/>
      <c r="H54" s="211"/>
      <c r="I54" s="212"/>
    </row>
    <row r="55" spans="1:9" ht="12.75">
      <c r="A55" s="208"/>
      <c r="B55" s="209"/>
      <c r="C55" s="209">
        <v>375</v>
      </c>
      <c r="D55" s="209"/>
      <c r="E55" s="210"/>
      <c r="F55" s="210"/>
      <c r="G55" s="211"/>
      <c r="H55" s="211"/>
      <c r="I55" s="212"/>
    </row>
    <row r="56" spans="1:9" ht="12.75">
      <c r="A56" s="208"/>
      <c r="B56" s="209"/>
      <c r="C56" s="209">
        <v>104</v>
      </c>
      <c r="D56" s="209"/>
      <c r="E56" s="210"/>
      <c r="F56" s="210"/>
      <c r="G56" s="211"/>
      <c r="H56" s="211"/>
      <c r="I56" s="212"/>
    </row>
    <row r="57" spans="1:9" ht="19.5">
      <c r="A57" s="208"/>
      <c r="B57" s="209"/>
      <c r="C57" s="213">
        <f>SUM(C53:C56)</f>
        <v>1218</v>
      </c>
      <c r="D57" s="292" t="s">
        <v>877</v>
      </c>
      <c r="E57" s="293"/>
      <c r="F57" s="293"/>
      <c r="G57" s="293"/>
      <c r="H57" s="211"/>
      <c r="I57" s="212"/>
    </row>
    <row r="58" spans="1:9" ht="13.5" thickBot="1">
      <c r="A58" s="214"/>
      <c r="B58" s="139"/>
      <c r="C58" s="139"/>
      <c r="D58" s="139"/>
      <c r="E58" s="215"/>
      <c r="F58" s="215"/>
      <c r="G58" s="216"/>
      <c r="H58" s="216"/>
      <c r="I58" s="217"/>
    </row>
  </sheetData>
  <mergeCells count="9">
    <mergeCell ref="A1:I1"/>
    <mergeCell ref="A2:I2"/>
    <mergeCell ref="A36:D36"/>
    <mergeCell ref="A51:C51"/>
    <mergeCell ref="D57:G57"/>
    <mergeCell ref="A4:D4"/>
    <mergeCell ref="A13:C13"/>
    <mergeCell ref="A15:D15"/>
    <mergeCell ref="A34:C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Richard Peeters</cp:lastModifiedBy>
  <cp:lastPrinted>2011-11-07T14:05:27Z</cp:lastPrinted>
  <dcterms:created xsi:type="dcterms:W3CDTF">2005-05-16T18:45:56Z</dcterms:created>
  <dcterms:modified xsi:type="dcterms:W3CDTF">2011-11-07T14:10:38Z</dcterms:modified>
  <cp:category/>
  <cp:version/>
  <cp:contentType/>
  <cp:contentStatus/>
</cp:coreProperties>
</file>