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40" tabRatio="783" activeTab="0"/>
  </bookViews>
  <sheets>
    <sheet name="Eindhoven" sheetId="1" r:id="rId1"/>
    <sheet name="InFlandersFields" sheetId="2" r:id="rId2"/>
    <sheet name="Boston_Utrecht" sheetId="3" r:id="rId3"/>
    <sheet name="Rotterdam2011" sheetId="4" r:id="rId4"/>
  </sheets>
  <definedNames>
    <definedName name="_xlnm.Print_Area" localSheetId="2">'Boston_Utrecht'!$A$1:$Q$19</definedName>
    <definedName name="_xlnm.Print_Area" localSheetId="0">'Eindhoven'!$A$1:$Q$39</definedName>
    <definedName name="_xlnm.Print_Area" localSheetId="1">'InFlandersFields'!$A$1:$L$23</definedName>
    <definedName name="_xlnm.Print_Area" localSheetId="3">'Rotterdam2011'!$A$1:$Q$24</definedName>
    <definedName name="_xlnm.Print_Titles" localSheetId="2">'Boston_Utrecht'!$2:$2</definedName>
    <definedName name="_xlnm.Print_Titles" localSheetId="0">'Eindhoven'!$2:$2</definedName>
    <definedName name="_xlnm.Print_Titles" localSheetId="1">'InFlandersFields'!$2:$2</definedName>
    <definedName name="_xlnm.Print_Titles" localSheetId="3">'Rotterdam2011'!$2:$2</definedName>
  </definedNames>
  <calcPr fullCalcOnLoad="1"/>
</workbook>
</file>

<file path=xl/comments1.xml><?xml version="1.0" encoding="utf-8"?>
<comments xmlns="http://schemas.openxmlformats.org/spreadsheetml/2006/main">
  <authors>
    <author>Richard Peeters</author>
  </authors>
  <commentList>
    <comment ref="F2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2.xml><?xml version="1.0" encoding="utf-8"?>
<comments xmlns="http://schemas.openxmlformats.org/spreadsheetml/2006/main">
  <authors>
    <author>Richard Peeters</author>
  </authors>
  <commentList>
    <comment ref="F2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3.xml><?xml version="1.0" encoding="utf-8"?>
<comments xmlns="http://schemas.openxmlformats.org/spreadsheetml/2006/main">
  <authors>
    <author>Richard Peeters</author>
  </authors>
  <commentList>
    <comment ref="F2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4.xml><?xml version="1.0" encoding="utf-8"?>
<comments xmlns="http://schemas.openxmlformats.org/spreadsheetml/2006/main">
  <authors>
    <author>Richard Peeters</author>
  </authors>
  <commentList>
    <comment ref="F2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sharedStrings.xml><?xml version="1.0" encoding="utf-8"?>
<sst xmlns="http://schemas.openxmlformats.org/spreadsheetml/2006/main" count="235" uniqueCount="145">
  <si>
    <t>PLTS</t>
  </si>
  <si>
    <t>Pl/Kat</t>
  </si>
  <si>
    <t>VOORNAAM</t>
  </si>
  <si>
    <t>NAAM</t>
  </si>
  <si>
    <t>P.R</t>
  </si>
  <si>
    <t>TIJD</t>
  </si>
  <si>
    <t>Min/Km</t>
  </si>
  <si>
    <t>Km/u</t>
  </si>
  <si>
    <t>1° helft</t>
  </si>
  <si>
    <t>2° helft</t>
  </si>
  <si>
    <r>
      <t xml:space="preserve">Neg Split </t>
    </r>
    <r>
      <rPr>
        <b/>
        <sz val="10"/>
        <color indexed="10"/>
        <rFont val="Arial"/>
        <family val="0"/>
      </rPr>
      <t>/ Pos. Split</t>
    </r>
  </si>
  <si>
    <t>PR tgo vorige keer</t>
  </si>
  <si>
    <t>Neg; Split</t>
  </si>
  <si>
    <t>Koen</t>
  </si>
  <si>
    <t>HUYSMANS</t>
  </si>
  <si>
    <t>Rudy</t>
  </si>
  <si>
    <t>MELIS</t>
  </si>
  <si>
    <t>5 seconden sneller</t>
  </si>
  <si>
    <t>Ange</t>
  </si>
  <si>
    <t>DAMMEN</t>
  </si>
  <si>
    <t>3V 45+</t>
  </si>
  <si>
    <t>Peter</t>
  </si>
  <si>
    <t>NUYTS</t>
  </si>
  <si>
    <t>Bart</t>
  </si>
  <si>
    <t>SMEYERS</t>
  </si>
  <si>
    <t>PR met 47'42"!!!</t>
  </si>
  <si>
    <t>CONVENS</t>
  </si>
  <si>
    <t>Benny</t>
  </si>
  <si>
    <t>VAN GENECHTEN</t>
  </si>
  <si>
    <t>Gunther</t>
  </si>
  <si>
    <t>DE RON</t>
  </si>
  <si>
    <t>PR met 4'12"</t>
  </si>
  <si>
    <t>Thomas</t>
  </si>
  <si>
    <t>STECKLER</t>
  </si>
  <si>
    <t>PR met 2'47"</t>
  </si>
  <si>
    <t>Patrick</t>
  </si>
  <si>
    <t>BIJNENS</t>
  </si>
  <si>
    <t>David</t>
  </si>
  <si>
    <t>JANSEN</t>
  </si>
  <si>
    <t>PR met 5'31"</t>
  </si>
  <si>
    <t>Jonny</t>
  </si>
  <si>
    <t>RUTS</t>
  </si>
  <si>
    <t>Zjeen</t>
  </si>
  <si>
    <t>VAN DONINCK</t>
  </si>
  <si>
    <t>Erik</t>
  </si>
  <si>
    <t>VANHOOF</t>
  </si>
  <si>
    <t>1°</t>
  </si>
  <si>
    <t>Staf</t>
  </si>
  <si>
    <t>JANSSENS</t>
  </si>
  <si>
    <t>PR met 18'13"</t>
  </si>
  <si>
    <t>Martine</t>
  </si>
  <si>
    <t>Griet</t>
  </si>
  <si>
    <t>VOS</t>
  </si>
  <si>
    <t>Roger</t>
  </si>
  <si>
    <t>HEYLEN</t>
  </si>
  <si>
    <t>Huguette</t>
  </si>
  <si>
    <t>MOONS</t>
  </si>
  <si>
    <t>Proficiat Huguette</t>
  </si>
  <si>
    <t>(7328 finishers)</t>
  </si>
  <si>
    <t>Marathon 10/04/2011</t>
  </si>
  <si>
    <t>Heidi</t>
  </si>
  <si>
    <t>CURINCKX</t>
  </si>
  <si>
    <t>3°V 45+</t>
  </si>
  <si>
    <t>1°V 35+</t>
  </si>
  <si>
    <t>François</t>
  </si>
  <si>
    <t>VANLOMMEL</t>
  </si>
  <si>
    <t>3°</t>
  </si>
  <si>
    <t>5525 FINISHERS</t>
  </si>
  <si>
    <t>WIELOCKX</t>
  </si>
  <si>
    <t>Frank</t>
  </si>
  <si>
    <t>MANGELSCHOTS</t>
  </si>
  <si>
    <t>Marc</t>
  </si>
  <si>
    <t>BAKELANTS</t>
  </si>
  <si>
    <t>Anita</t>
  </si>
  <si>
    <t>VAN GELDER</t>
  </si>
  <si>
    <t>Lutgart</t>
  </si>
  <si>
    <t>VAN HEES</t>
  </si>
  <si>
    <t>UTRECHT  25/04</t>
  </si>
  <si>
    <t>BOSTON 17/04</t>
  </si>
  <si>
    <t>IN FLANDERS FIELDS MARATHON 11//09/2011</t>
  </si>
  <si>
    <t>Dirk</t>
  </si>
  <si>
    <t>BOONS</t>
  </si>
  <si>
    <t>1° M45</t>
  </si>
  <si>
    <t>Wendy</t>
  </si>
  <si>
    <t>LENAERT</t>
  </si>
  <si>
    <t>3° M40       pr met  7'26"</t>
  </si>
  <si>
    <t>Nadine</t>
  </si>
  <si>
    <t>EYCKMANS</t>
  </si>
  <si>
    <t>Jan</t>
  </si>
  <si>
    <t>SEGERS</t>
  </si>
  <si>
    <t>André</t>
  </si>
  <si>
    <t>THEUNCKENS</t>
  </si>
  <si>
    <t>BROECKX</t>
  </si>
  <si>
    <t>Sarah</t>
  </si>
  <si>
    <t>MOEREMANS</t>
  </si>
  <si>
    <t>May</t>
  </si>
  <si>
    <t>VERDONCK</t>
  </si>
  <si>
    <t>(320 finishers)</t>
  </si>
  <si>
    <t>Iedereen een dikke proficiat om zo 42 km tegen de wind in te boksen, dank aan alle hazen en fietsers !!!</t>
  </si>
  <si>
    <t>Tamara</t>
  </si>
  <si>
    <t>MARTIN-PERENA</t>
  </si>
  <si>
    <t>René</t>
  </si>
  <si>
    <t>Karel</t>
  </si>
  <si>
    <t>VAN DE VEN</t>
  </si>
  <si>
    <t>Hil</t>
  </si>
  <si>
    <t>GEBOERS</t>
  </si>
  <si>
    <t>Myriam</t>
  </si>
  <si>
    <t>BRUYNINCKX</t>
  </si>
  <si>
    <t>Emmy</t>
  </si>
  <si>
    <t>SMET</t>
  </si>
  <si>
    <t>Erwin</t>
  </si>
  <si>
    <t>GEVERS</t>
  </si>
  <si>
    <t>Stefan</t>
  </si>
  <si>
    <t>GEUENS</t>
  </si>
  <si>
    <t>Leo</t>
  </si>
  <si>
    <t>VERBEECK</t>
  </si>
  <si>
    <t>Johan</t>
  </si>
  <si>
    <t>DAEMEN</t>
  </si>
  <si>
    <t>Riet</t>
  </si>
  <si>
    <t>VANDENBERK</t>
  </si>
  <si>
    <t>DE SMEDT</t>
  </si>
  <si>
    <t>Kris</t>
  </si>
  <si>
    <t>DE HOUWER</t>
  </si>
  <si>
    <t>Karin</t>
  </si>
  <si>
    <t>MEEUSEN</t>
  </si>
  <si>
    <t>Kobe</t>
  </si>
  <si>
    <t>VERSTAPPEN</t>
  </si>
  <si>
    <t>Marathon</t>
  </si>
  <si>
    <t>Halve Marathon</t>
  </si>
  <si>
    <t>6 km</t>
  </si>
  <si>
    <t>Stefaan</t>
  </si>
  <si>
    <t>COOLS</t>
  </si>
  <si>
    <t>(1277 aankomsten)</t>
  </si>
  <si>
    <t>(6819 aankomsten)</t>
  </si>
  <si>
    <t>(502 aankomsten)</t>
  </si>
  <si>
    <t>Nen dikken PROFICIAT aan iedereen !!!!</t>
  </si>
  <si>
    <t>2°</t>
  </si>
  <si>
    <t>P.R.</t>
  </si>
  <si>
    <t>OOSTENDE</t>
  </si>
  <si>
    <t>SLEGERS</t>
  </si>
  <si>
    <t xml:space="preserve">Peter </t>
  </si>
  <si>
    <t>1° V45 / 2de Dame</t>
  </si>
  <si>
    <t>1° V35 / 1ste Dame</t>
  </si>
  <si>
    <t xml:space="preserve">1° V40 / Net die 3de plaats niet kunnen vasthouden… </t>
  </si>
  <si>
    <t>1° V55 / Knap gelopen vanuit de achtergrond.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</si>
</sst>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0.000"/>
    <numFmt numFmtId="193" formatCode="0.0"/>
    <numFmt numFmtId="194" formatCode="0.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2"/>
      <name val="Verdana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0"/>
    </font>
    <font>
      <sz val="10"/>
      <name val="Verdana"/>
      <family val="2"/>
    </font>
    <font>
      <b/>
      <u val="single"/>
      <sz val="14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0"/>
    </font>
    <font>
      <sz val="8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57"/>
      <name val="Verdana"/>
      <family val="2"/>
    </font>
    <font>
      <b/>
      <sz val="12"/>
      <color indexed="9"/>
      <name val="Verdana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26"/>
      <name val="Arial"/>
      <family val="0"/>
    </font>
    <font>
      <sz val="18"/>
      <name val="Arial"/>
      <family val="0"/>
    </font>
    <font>
      <b/>
      <sz val="11"/>
      <name val="Verdana"/>
      <family val="2"/>
    </font>
    <font>
      <u val="single"/>
      <sz val="8"/>
      <name val="Arial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21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Continuous" vertic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top"/>
    </xf>
    <xf numFmtId="192" fontId="1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21" fontId="4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20" fontId="13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 wrapText="1"/>
    </xf>
    <xf numFmtId="21" fontId="16" fillId="0" borderId="4" xfId="0" applyNumberFormat="1" applyFont="1" applyBorder="1" applyAlignment="1">
      <alignment horizontal="center" vertical="center"/>
    </xf>
    <xf numFmtId="47" fontId="4" fillId="0" borderId="4" xfId="0" applyNumberFormat="1" applyFont="1" applyBorder="1" applyAlignment="1">
      <alignment horizontal="center" vertical="center"/>
    </xf>
    <xf numFmtId="192" fontId="17" fillId="0" borderId="4" xfId="0" applyNumberFormat="1" applyFont="1" applyBorder="1" applyAlignment="1">
      <alignment horizontal="center" vertical="center"/>
    </xf>
    <xf numFmtId="192" fontId="14" fillId="0" borderId="4" xfId="0" applyNumberFormat="1" applyFont="1" applyBorder="1" applyAlignment="1">
      <alignment horizontal="center" vertical="center"/>
    </xf>
    <xf numFmtId="21" fontId="15" fillId="0" borderId="4" xfId="0" applyNumberFormat="1" applyFont="1" applyBorder="1" applyAlignment="1">
      <alignment horizontal="center" vertical="center"/>
    </xf>
    <xf numFmtId="47" fontId="15" fillId="0" borderId="4" xfId="0" applyNumberFormat="1" applyFont="1" applyBorder="1" applyAlignment="1">
      <alignment horizontal="center" vertical="center"/>
    </xf>
    <xf numFmtId="21" fontId="18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/>
    </xf>
    <xf numFmtId="21" fontId="4" fillId="2" borderId="4" xfId="0" applyNumberFormat="1" applyFont="1" applyFill="1" applyBorder="1" applyAlignment="1">
      <alignment horizontal="center" vertical="center"/>
    </xf>
    <xf numFmtId="192" fontId="17" fillId="2" borderId="4" xfId="0" applyNumberFormat="1" applyFont="1" applyFill="1" applyBorder="1" applyAlignment="1">
      <alignment horizontal="center" vertical="center"/>
    </xf>
    <xf numFmtId="21" fontId="15" fillId="2" borderId="4" xfId="0" applyNumberFormat="1" applyFont="1" applyFill="1" applyBorder="1" applyAlignment="1">
      <alignment horizontal="center" vertical="center"/>
    </xf>
    <xf numFmtId="47" fontId="15" fillId="2" borderId="4" xfId="0" applyNumberFormat="1" applyFont="1" applyFill="1" applyBorder="1" applyAlignment="1">
      <alignment horizontal="center" vertical="center"/>
    </xf>
    <xf numFmtId="21" fontId="10" fillId="0" borderId="0" xfId="0" applyNumberFormat="1" applyFont="1" applyAlignment="1">
      <alignment horizontal="center" vertical="center"/>
    </xf>
    <xf numFmtId="21" fontId="10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left" vertical="center" wrapText="1"/>
    </xf>
    <xf numFmtId="21" fontId="10" fillId="0" borderId="4" xfId="0" applyNumberFormat="1" applyFont="1" applyBorder="1" applyAlignment="1">
      <alignment horizontal="left" vertical="center"/>
    </xf>
    <xf numFmtId="21" fontId="20" fillId="0" borderId="4" xfId="0" applyNumberFormat="1" applyFont="1" applyBorder="1" applyAlignment="1">
      <alignment horizontal="left" vertical="center"/>
    </xf>
    <xf numFmtId="47" fontId="16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 wrapText="1"/>
    </xf>
    <xf numFmtId="21" fontId="16" fillId="0" borderId="0" xfId="0" applyNumberFormat="1" applyFont="1" applyAlignment="1">
      <alignment horizontal="center" vertical="center"/>
    </xf>
    <xf numFmtId="192" fontId="14" fillId="0" borderId="0" xfId="0" applyNumberFormat="1" applyFont="1" applyAlignment="1">
      <alignment horizontal="center" vertical="center"/>
    </xf>
    <xf numFmtId="21" fontId="21" fillId="0" borderId="0" xfId="0" applyNumberFormat="1" applyFont="1" applyAlignment="1">
      <alignment horizontal="left" vertical="center"/>
    </xf>
    <xf numFmtId="21" fontId="21" fillId="0" borderId="0" xfId="0" applyNumberFormat="1" applyFont="1" applyAlignment="1">
      <alignment horizontal="center" vertical="center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0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20" fontId="9" fillId="0" borderId="4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/>
    </xf>
    <xf numFmtId="21" fontId="15" fillId="0" borderId="4" xfId="0" applyNumberFormat="1" applyFont="1" applyFill="1" applyBorder="1" applyAlignment="1">
      <alignment horizontal="center" vertical="center"/>
    </xf>
    <xf numFmtId="47" fontId="15" fillId="0" borderId="4" xfId="0" applyNumberFormat="1" applyFont="1" applyFill="1" applyBorder="1" applyAlignment="1">
      <alignment horizontal="center" vertical="center"/>
    </xf>
    <xf numFmtId="21" fontId="10" fillId="0" borderId="4" xfId="0" applyNumberFormat="1" applyFont="1" applyFill="1" applyBorder="1" applyAlignment="1">
      <alignment horizontal="center" vertical="center"/>
    </xf>
    <xf numFmtId="21" fontId="18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92" fontId="5" fillId="0" borderId="4" xfId="0" applyNumberFormat="1" applyFont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16" fillId="3" borderId="4" xfId="0" applyNumberFormat="1" applyFont="1" applyFill="1" applyBorder="1" applyAlignment="1">
      <alignment horizontal="center" vertical="center" wrapText="1"/>
    </xf>
    <xf numFmtId="21" fontId="16" fillId="3" borderId="4" xfId="0" applyNumberFormat="1" applyFont="1" applyFill="1" applyBorder="1" applyAlignment="1">
      <alignment horizontal="center" vertical="center"/>
    </xf>
    <xf numFmtId="47" fontId="4" fillId="3" borderId="4" xfId="0" applyNumberFormat="1" applyFont="1" applyFill="1" applyBorder="1" applyAlignment="1">
      <alignment horizontal="center" vertical="center"/>
    </xf>
    <xf numFmtId="192" fontId="17" fillId="3" borderId="4" xfId="0" applyNumberFormat="1" applyFont="1" applyFill="1" applyBorder="1" applyAlignment="1">
      <alignment horizontal="center" vertical="center"/>
    </xf>
    <xf numFmtId="192" fontId="14" fillId="3" borderId="4" xfId="0" applyNumberFormat="1" applyFont="1" applyFill="1" applyBorder="1" applyAlignment="1">
      <alignment horizontal="center" vertical="center"/>
    </xf>
    <xf numFmtId="21" fontId="4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Continuous" vertical="center"/>
    </xf>
    <xf numFmtId="20" fontId="13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6" xfId="0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Continuous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94" fontId="12" fillId="0" borderId="4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0" fontId="10" fillId="0" borderId="9" xfId="0" applyFont="1" applyBorder="1" applyAlignment="1" quotePrefix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 wrapText="1"/>
    </xf>
    <xf numFmtId="21" fontId="16" fillId="4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 wrapText="1"/>
    </xf>
    <xf numFmtId="21" fontId="16" fillId="2" borderId="4" xfId="0" applyNumberFormat="1" applyFont="1" applyFill="1" applyBorder="1" applyAlignment="1">
      <alignment horizontal="center" vertical="center"/>
    </xf>
    <xf numFmtId="192" fontId="10" fillId="0" borderId="4" xfId="0" applyNumberFormat="1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/>
    </xf>
    <xf numFmtId="0" fontId="5" fillId="0" borderId="9" xfId="0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centerContinuous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0" fillId="0" borderId="11" xfId="0" applyFont="1" applyBorder="1" applyAlignment="1" quotePrefix="1">
      <alignment horizontal="left" vertical="center"/>
    </xf>
    <xf numFmtId="0" fontId="0" fillId="0" borderId="8" xfId="0" applyBorder="1" applyAlignment="1">
      <alignment horizontal="center"/>
    </xf>
    <xf numFmtId="0" fontId="11" fillId="5" borderId="10" xfId="0" applyFont="1" applyFill="1" applyBorder="1" applyAlignment="1">
      <alignment horizontal="center" vertical="top"/>
    </xf>
    <xf numFmtId="0" fontId="11" fillId="5" borderId="9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/>
    </xf>
    <xf numFmtId="0" fontId="10" fillId="0" borderId="10" xfId="0" applyFont="1" applyBorder="1" applyAlignment="1" quotePrefix="1">
      <alignment horizontal="left" vertical="center"/>
    </xf>
    <xf numFmtId="0" fontId="10" fillId="0" borderId="9" xfId="0" applyFont="1" applyBorder="1" applyAlignment="1" quotePrefix="1">
      <alignment horizontal="left" vertical="center"/>
    </xf>
    <xf numFmtId="0" fontId="10" fillId="0" borderId="2" xfId="0" applyFont="1" applyBorder="1" applyAlignment="1" quotePrefix="1">
      <alignment horizontal="left" vertical="center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2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6" borderId="10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47" fontId="4" fillId="2" borderId="4" xfId="0" applyNumberFormat="1" applyFont="1" applyFill="1" applyBorder="1" applyAlignment="1">
      <alignment horizontal="center" vertical="center"/>
    </xf>
    <xf numFmtId="192" fontId="14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image" Target="../media/image2.png" /><Relationship Id="rId4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7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15</xdr:col>
      <xdr:colOff>219075</xdr:colOff>
      <xdr:row>0</xdr:row>
      <xdr:rowOff>866775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38100"/>
          <a:ext cx="10858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285750</xdr:colOff>
      <xdr:row>0</xdr:row>
      <xdr:rowOff>828675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0"/>
          <a:ext cx="1093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4276725</xdr:colOff>
      <xdr:row>1</xdr:row>
      <xdr:rowOff>19050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0"/>
          <a:ext cx="11258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14</xdr:col>
      <xdr:colOff>1133475</xdr:colOff>
      <xdr:row>0</xdr:row>
      <xdr:rowOff>857250</xdr:rowOff>
    </xdr:to>
    <xdr:pic>
      <xdr:nvPicPr>
        <xdr:cNvPr id="24" name="Picture 3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" y="38100"/>
          <a:ext cx="10848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70" zoomScaleNormal="70" workbookViewId="0" topLeftCell="A10">
      <selection activeCell="G9" sqref="G9"/>
    </sheetView>
  </sheetViews>
  <sheetFormatPr defaultColWidth="7.8515625" defaultRowHeight="13.5" customHeight="1"/>
  <cols>
    <col min="1" max="1" width="7.00390625" style="1" customWidth="1"/>
    <col min="2" max="2" width="9.421875" style="1" customWidth="1"/>
    <col min="3" max="3" width="3.28125" style="2" customWidth="1"/>
    <col min="4" max="4" width="12.00390625" style="2" bestFit="1" customWidth="1"/>
    <col min="5" max="5" width="25.00390625" style="3" customWidth="1"/>
    <col min="6" max="6" width="6.8515625" style="3" customWidth="1"/>
    <col min="7" max="7" width="12.8515625" style="4" bestFit="1" customWidth="1"/>
    <col min="8" max="8" width="15.421875" style="5" bestFit="1" customWidth="1"/>
    <col min="9" max="9" width="11.421875" style="6" customWidth="1"/>
    <col min="10" max="10" width="2.7109375" style="6" customWidth="1"/>
    <col min="11" max="12" width="10.57421875" style="5" customWidth="1"/>
    <col min="13" max="16" width="10.8515625" style="7" customWidth="1"/>
    <col min="17" max="17" width="24.28125" style="0" bestFit="1" customWidth="1"/>
    <col min="18" max="18" width="17.57421875" style="0" customWidth="1"/>
    <col min="19" max="19" width="15.00390625" style="0" customWidth="1"/>
  </cols>
  <sheetData>
    <row r="1" spans="1:17" ht="7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9" customFormat="1" ht="18.75" customHeight="1">
      <c r="A2" s="11" t="s">
        <v>0</v>
      </c>
      <c r="B2" s="12" t="s">
        <v>1</v>
      </c>
      <c r="C2" s="13"/>
      <c r="D2" s="14" t="s">
        <v>2</v>
      </c>
      <c r="E2" s="15" t="s">
        <v>3</v>
      </c>
      <c r="F2" s="15" t="s">
        <v>4</v>
      </c>
      <c r="G2" s="16" t="s">
        <v>5</v>
      </c>
      <c r="H2" s="16" t="s">
        <v>6</v>
      </c>
      <c r="I2" s="128" t="s">
        <v>7</v>
      </c>
      <c r="J2" s="18"/>
      <c r="K2" s="19" t="s">
        <v>8</v>
      </c>
      <c r="L2" s="19"/>
      <c r="M2" s="20" t="s">
        <v>9</v>
      </c>
      <c r="N2" s="20"/>
      <c r="O2" s="20"/>
      <c r="P2" s="20"/>
      <c r="Q2" s="21" t="s">
        <v>10</v>
      </c>
    </row>
    <row r="3" spans="1:17" s="9" customFormat="1" ht="18.75" customHeight="1">
      <c r="A3" s="69"/>
      <c r="B3" s="130"/>
      <c r="C3" s="131"/>
      <c r="D3" s="132"/>
      <c r="E3" s="133"/>
      <c r="F3" s="15"/>
      <c r="G3" s="73"/>
      <c r="H3" s="73"/>
      <c r="I3" s="134"/>
      <c r="J3" s="28"/>
      <c r="K3" s="74"/>
      <c r="L3" s="74"/>
      <c r="M3" s="75"/>
      <c r="N3" s="75"/>
      <c r="O3" s="75"/>
      <c r="P3" s="75"/>
      <c r="Q3" s="76"/>
    </row>
    <row r="4" spans="1:17" s="33" customFormat="1" ht="21.75" customHeight="1">
      <c r="A4" s="35"/>
      <c r="B4" s="137" t="s">
        <v>129</v>
      </c>
      <c r="C4" s="138"/>
      <c r="D4" s="138"/>
      <c r="E4" s="138"/>
      <c r="F4" s="139"/>
      <c r="G4" s="26">
        <v>6</v>
      </c>
      <c r="H4" s="41"/>
      <c r="I4" s="42"/>
      <c r="J4" s="43"/>
      <c r="K4" s="44"/>
      <c r="L4" s="45"/>
      <c r="M4" s="44"/>
      <c r="N4" s="45"/>
      <c r="O4" s="45"/>
      <c r="P4" s="45"/>
      <c r="Q4" s="46"/>
    </row>
    <row r="5" spans="2:17" s="33" customFormat="1" ht="21.75" customHeight="1">
      <c r="B5" s="36">
        <v>1</v>
      </c>
      <c r="C5" s="37">
        <v>19</v>
      </c>
      <c r="D5" s="113" t="s">
        <v>125</v>
      </c>
      <c r="E5" s="39" t="s">
        <v>126</v>
      </c>
      <c r="F5" s="39"/>
      <c r="G5" s="40">
        <v>0.013842592592592594</v>
      </c>
      <c r="H5" s="41">
        <f>G5/$G$4</f>
        <v>0.002307098765432099</v>
      </c>
      <c r="I5" s="125">
        <f>G4/G5/24</f>
        <v>18.060200668896318</v>
      </c>
      <c r="J5" s="43"/>
      <c r="K5" s="44"/>
      <c r="L5" s="45"/>
      <c r="M5" s="44"/>
      <c r="N5" s="45"/>
      <c r="O5" s="45"/>
      <c r="P5" s="45"/>
      <c r="Q5" s="46"/>
    </row>
    <row r="6" spans="1:4" ht="20.25" customHeight="1">
      <c r="A6" s="140" t="s">
        <v>134</v>
      </c>
      <c r="B6" s="141"/>
      <c r="C6" s="141"/>
      <c r="D6" s="142"/>
    </row>
    <row r="7" spans="1:17" s="9" customFormat="1" ht="18.75" customHeight="1">
      <c r="A7" s="69"/>
      <c r="B7" s="130"/>
      <c r="C7" s="131"/>
      <c r="D7" s="132"/>
      <c r="E7" s="133"/>
      <c r="F7" s="15"/>
      <c r="G7" s="73"/>
      <c r="H7" s="73"/>
      <c r="I7" s="134"/>
      <c r="J7" s="28"/>
      <c r="K7" s="74"/>
      <c r="L7" s="74"/>
      <c r="M7" s="75"/>
      <c r="N7" s="75"/>
      <c r="O7" s="75"/>
      <c r="P7" s="75"/>
      <c r="Q7" s="76"/>
    </row>
    <row r="8" spans="1:17" s="9" customFormat="1" ht="18.75" customHeight="1">
      <c r="A8" s="25"/>
      <c r="B8" s="137" t="s">
        <v>127</v>
      </c>
      <c r="C8" s="138"/>
      <c r="D8" s="138"/>
      <c r="E8" s="138"/>
      <c r="F8" s="139"/>
      <c r="G8" s="26">
        <v>42.195</v>
      </c>
      <c r="H8" s="27"/>
      <c r="I8" s="28"/>
      <c r="J8" s="28"/>
      <c r="K8" s="29"/>
      <c r="L8" s="26">
        <v>21.0975</v>
      </c>
      <c r="M8" s="30"/>
      <c r="N8" s="26">
        <v>21.0975</v>
      </c>
      <c r="O8" s="26"/>
      <c r="P8" s="26"/>
      <c r="Q8" s="31" t="s">
        <v>12</v>
      </c>
    </row>
    <row r="9" spans="1:17" s="33" customFormat="1" ht="21.75" customHeight="1">
      <c r="A9" s="35">
        <v>76</v>
      </c>
      <c r="B9" s="36">
        <v>18</v>
      </c>
      <c r="C9" s="37">
        <v>1</v>
      </c>
      <c r="D9" s="38" t="s">
        <v>130</v>
      </c>
      <c r="E9" s="39" t="s">
        <v>131</v>
      </c>
      <c r="F9" s="39"/>
      <c r="G9" s="40">
        <v>0.11650462962962964</v>
      </c>
      <c r="H9" s="29">
        <f aca="true" t="shared" si="0" ref="H9:H18">G9/$G$8</f>
        <v>0.0027611003585645134</v>
      </c>
      <c r="I9" s="125">
        <f aca="true" t="shared" si="1" ref="I9:I18">$G$8/G9/24</f>
        <v>15.09060202662428</v>
      </c>
      <c r="J9" s="43"/>
      <c r="K9" s="44">
        <v>0.05748842592592593</v>
      </c>
      <c r="L9" s="45">
        <f aca="true" t="shared" si="2" ref="L9:L14">K9/$L$8</f>
        <v>0.0027248928036936095</v>
      </c>
      <c r="M9" s="44">
        <f aca="true" t="shared" si="3" ref="M9:M14">G9-K9</f>
        <v>0.05901620370370371</v>
      </c>
      <c r="N9" s="45">
        <f aca="true" t="shared" si="4" ref="N9:N14">M9/$N$8</f>
        <v>0.002797307913435417</v>
      </c>
      <c r="O9" s="45"/>
      <c r="P9" s="45"/>
      <c r="Q9" s="46">
        <f>M9-K9</f>
        <v>0.0015277777777777807</v>
      </c>
    </row>
    <row r="10" spans="1:17" s="33" customFormat="1" ht="21.75" customHeight="1">
      <c r="A10" s="35">
        <v>140</v>
      </c>
      <c r="B10" s="36">
        <v>27</v>
      </c>
      <c r="C10" s="37">
        <v>2</v>
      </c>
      <c r="D10" s="38" t="s">
        <v>13</v>
      </c>
      <c r="E10" s="39" t="s">
        <v>109</v>
      </c>
      <c r="F10" s="39"/>
      <c r="G10" s="40">
        <v>0.12381944444444444</v>
      </c>
      <c r="H10" s="29">
        <f t="shared" si="0"/>
        <v>0.0029344577424918698</v>
      </c>
      <c r="I10" s="125">
        <f t="shared" si="1"/>
        <v>14.19910263600673</v>
      </c>
      <c r="J10" s="43"/>
      <c r="K10" s="44">
        <v>0.061620370370370374</v>
      </c>
      <c r="L10" s="45">
        <f t="shared" si="2"/>
        <v>0.0029207427595862247</v>
      </c>
      <c r="M10" s="44">
        <f t="shared" si="3"/>
        <v>0.062199074074074066</v>
      </c>
      <c r="N10" s="45">
        <f t="shared" si="4"/>
        <v>0.002948172725397515</v>
      </c>
      <c r="O10" s="45"/>
      <c r="P10" s="45"/>
      <c r="Q10" s="46">
        <f>M10-K10</f>
        <v>0.0005787037037036924</v>
      </c>
    </row>
    <row r="11" spans="1:17" s="33" customFormat="1" ht="21.75" customHeight="1">
      <c r="A11" s="117">
        <v>168</v>
      </c>
      <c r="B11" s="126" t="s">
        <v>136</v>
      </c>
      <c r="C11" s="118">
        <v>3</v>
      </c>
      <c r="D11" s="119" t="s">
        <v>60</v>
      </c>
      <c r="E11" s="120" t="s">
        <v>61</v>
      </c>
      <c r="F11" s="120" t="s">
        <v>137</v>
      </c>
      <c r="G11" s="121">
        <v>0.12748842592592594</v>
      </c>
      <c r="H11" s="29">
        <f t="shared" si="0"/>
        <v>0.0030214107341136613</v>
      </c>
      <c r="I11" s="125">
        <f t="shared" si="1"/>
        <v>13.79046754425783</v>
      </c>
      <c r="J11" s="43"/>
      <c r="K11" s="44">
        <v>0.06181712962962963</v>
      </c>
      <c r="L11" s="45">
        <f t="shared" si="2"/>
        <v>0.0029300689479620635</v>
      </c>
      <c r="M11" s="44">
        <f t="shared" si="3"/>
        <v>0.06567129629629631</v>
      </c>
      <c r="N11" s="45">
        <f t="shared" si="4"/>
        <v>0.0031127525202652596</v>
      </c>
      <c r="O11" s="45"/>
      <c r="P11" s="45"/>
      <c r="Q11" s="46">
        <f>M11-K11</f>
        <v>0.0038541666666666793</v>
      </c>
    </row>
    <row r="12" spans="1:17" s="33" customFormat="1" ht="21.75" customHeight="1">
      <c r="A12" s="48">
        <v>343</v>
      </c>
      <c r="B12" s="127" t="s">
        <v>66</v>
      </c>
      <c r="C12" s="122">
        <v>4</v>
      </c>
      <c r="D12" s="50" t="s">
        <v>99</v>
      </c>
      <c r="E12" s="123" t="s">
        <v>100</v>
      </c>
      <c r="F12" s="123" t="s">
        <v>46</v>
      </c>
      <c r="G12" s="124">
        <v>0.13863425925925926</v>
      </c>
      <c r="H12" s="29">
        <f t="shared" si="0"/>
        <v>0.0032855613048763895</v>
      </c>
      <c r="I12" s="125">
        <f t="shared" si="1"/>
        <v>12.681749874770412</v>
      </c>
      <c r="J12" s="43"/>
      <c r="K12" s="44">
        <v>0.07020833333333333</v>
      </c>
      <c r="L12" s="45">
        <f t="shared" si="2"/>
        <v>0.003327803452225777</v>
      </c>
      <c r="M12" s="44">
        <f t="shared" si="3"/>
        <v>0.06842592592592593</v>
      </c>
      <c r="N12" s="45">
        <f t="shared" si="4"/>
        <v>0.0032433191575270024</v>
      </c>
      <c r="O12" s="45"/>
      <c r="P12" s="45"/>
      <c r="Q12" s="59">
        <f>K12-M12</f>
        <v>0.0017824074074073992</v>
      </c>
    </row>
    <row r="13" spans="1:17" s="33" customFormat="1" ht="21.75" customHeight="1">
      <c r="A13" s="35">
        <v>542</v>
      </c>
      <c r="B13" s="36">
        <v>73</v>
      </c>
      <c r="C13" s="37">
        <v>5</v>
      </c>
      <c r="D13" s="38" t="s">
        <v>101</v>
      </c>
      <c r="E13" s="39" t="s">
        <v>61</v>
      </c>
      <c r="F13" s="39" t="s">
        <v>137</v>
      </c>
      <c r="G13" s="40">
        <v>0.14822916666666666</v>
      </c>
      <c r="H13" s="29">
        <f t="shared" si="0"/>
        <v>0.0035129557214519888</v>
      </c>
      <c r="I13" s="125">
        <f t="shared" si="1"/>
        <v>11.860857343640198</v>
      </c>
      <c r="J13" s="43"/>
      <c r="K13" s="44">
        <v>0.07613425925925926</v>
      </c>
      <c r="L13" s="45">
        <f t="shared" si="2"/>
        <v>0.0036086863021333932</v>
      </c>
      <c r="M13" s="44">
        <f t="shared" si="3"/>
        <v>0.0720949074074074</v>
      </c>
      <c r="N13" s="45">
        <f t="shared" si="4"/>
        <v>0.0034172251407705843</v>
      </c>
      <c r="O13" s="45"/>
      <c r="P13" s="45"/>
      <c r="Q13" s="59">
        <f>K13-M13</f>
        <v>0.004039351851851863</v>
      </c>
    </row>
    <row r="14" spans="1:17" s="33" customFormat="1" ht="21.75" customHeight="1">
      <c r="A14" s="35">
        <v>706</v>
      </c>
      <c r="B14" s="36">
        <v>80</v>
      </c>
      <c r="C14" s="37">
        <v>6</v>
      </c>
      <c r="D14" s="38" t="s">
        <v>110</v>
      </c>
      <c r="E14" s="39" t="s">
        <v>111</v>
      </c>
      <c r="F14" s="39"/>
      <c r="G14" s="40">
        <v>0.15688657407407405</v>
      </c>
      <c r="H14" s="29">
        <f t="shared" si="0"/>
        <v>0.003718131865720442</v>
      </c>
      <c r="I14" s="125">
        <f t="shared" si="1"/>
        <v>11.20634452231649</v>
      </c>
      <c r="J14" s="43"/>
      <c r="K14" s="44">
        <v>0.07197916666666666</v>
      </c>
      <c r="L14" s="45">
        <f t="shared" si="2"/>
        <v>0.003411739147608326</v>
      </c>
      <c r="M14" s="44">
        <f t="shared" si="3"/>
        <v>0.08490740740740739</v>
      </c>
      <c r="N14" s="45">
        <f t="shared" si="4"/>
        <v>0.004024524583832558</v>
      </c>
      <c r="O14" s="45"/>
      <c r="P14" s="45"/>
      <c r="Q14" s="46">
        <f>M14-K14</f>
        <v>0.012928240740740726</v>
      </c>
    </row>
    <row r="15" spans="1:17" s="33" customFormat="1" ht="21.75" customHeight="1">
      <c r="A15" s="140" t="s">
        <v>132</v>
      </c>
      <c r="B15" s="141"/>
      <c r="C15" s="141"/>
      <c r="D15" s="141"/>
      <c r="E15" s="115"/>
      <c r="F15" s="39"/>
      <c r="G15" s="40"/>
      <c r="H15" s="29"/>
      <c r="I15" s="42"/>
      <c r="J15" s="43"/>
      <c r="K15" s="44"/>
      <c r="L15" s="45"/>
      <c r="M15" s="44"/>
      <c r="N15" s="45"/>
      <c r="O15" s="45"/>
      <c r="P15" s="45"/>
      <c r="Q15" s="46"/>
    </row>
    <row r="16" spans="1:17" s="33" customFormat="1" ht="12" customHeight="1">
      <c r="A16" s="129"/>
      <c r="B16" s="116"/>
      <c r="C16" s="116"/>
      <c r="D16" s="116"/>
      <c r="E16" s="115"/>
      <c r="F16" s="39"/>
      <c r="G16" s="40"/>
      <c r="H16" s="29"/>
      <c r="I16" s="42"/>
      <c r="J16" s="43"/>
      <c r="K16" s="44"/>
      <c r="L16" s="45"/>
      <c r="M16" s="44"/>
      <c r="N16" s="45"/>
      <c r="O16" s="45"/>
      <c r="P16" s="45"/>
      <c r="Q16" s="46"/>
    </row>
    <row r="17" spans="1:17" s="33" customFormat="1" ht="21.75" customHeight="1">
      <c r="A17" s="146" t="s">
        <v>138</v>
      </c>
      <c r="B17" s="147"/>
      <c r="C17" s="147"/>
      <c r="D17" s="148"/>
      <c r="E17" s="114"/>
      <c r="F17" s="39"/>
      <c r="G17" s="40"/>
      <c r="H17" s="29"/>
      <c r="I17" s="125"/>
      <c r="J17" s="43"/>
      <c r="K17" s="44"/>
      <c r="L17" s="45"/>
      <c r="M17" s="44"/>
      <c r="N17" s="45"/>
      <c r="O17" s="45"/>
      <c r="P17" s="45"/>
      <c r="Q17" s="46"/>
    </row>
    <row r="18" spans="1:17" s="33" customFormat="1" ht="21.75" customHeight="1">
      <c r="A18" s="48">
        <v>5</v>
      </c>
      <c r="B18" s="127" t="s">
        <v>66</v>
      </c>
      <c r="C18" s="122"/>
      <c r="D18" s="50" t="s">
        <v>13</v>
      </c>
      <c r="E18" s="123" t="s">
        <v>14</v>
      </c>
      <c r="F18" s="123"/>
      <c r="G18" s="124">
        <v>0.12167824074074074</v>
      </c>
      <c r="H18" s="29">
        <f t="shared" si="0"/>
        <v>0.002883712305740982</v>
      </c>
      <c r="I18" s="125">
        <f t="shared" si="1"/>
        <v>14.448967944449729</v>
      </c>
      <c r="J18" s="43"/>
      <c r="K18" s="44"/>
      <c r="L18" s="45"/>
      <c r="M18" s="44"/>
      <c r="N18" s="45"/>
      <c r="O18" s="45"/>
      <c r="P18" s="45"/>
      <c r="Q18" s="46"/>
    </row>
    <row r="19" spans="1:17" s="33" customFormat="1" ht="21.75" customHeight="1">
      <c r="A19" s="135"/>
      <c r="B19" s="116"/>
      <c r="C19" s="116"/>
      <c r="D19" s="116"/>
      <c r="E19" s="115"/>
      <c r="F19" s="39"/>
      <c r="G19" s="40"/>
      <c r="H19" s="29"/>
      <c r="I19" s="42"/>
      <c r="J19" s="43"/>
      <c r="K19" s="44"/>
      <c r="L19" s="45"/>
      <c r="M19" s="44"/>
      <c r="N19" s="45"/>
      <c r="O19" s="45"/>
      <c r="P19" s="45"/>
      <c r="Q19" s="46"/>
    </row>
    <row r="20" spans="1:19" s="33" customFormat="1" ht="21.75" customHeight="1">
      <c r="A20" s="35"/>
      <c r="B20" s="137" t="s">
        <v>128</v>
      </c>
      <c r="C20" s="138"/>
      <c r="D20" s="138"/>
      <c r="E20" s="138"/>
      <c r="F20" s="139"/>
      <c r="G20" s="112">
        <v>21.0975</v>
      </c>
      <c r="H20" s="41"/>
      <c r="I20" s="42"/>
      <c r="J20" s="43"/>
      <c r="K20" s="26">
        <v>5</v>
      </c>
      <c r="L20" s="45"/>
      <c r="M20" s="26">
        <v>10</v>
      </c>
      <c r="N20" s="45"/>
      <c r="O20" s="26"/>
      <c r="P20" s="45"/>
      <c r="Q20" s="46"/>
      <c r="R20" s="55"/>
      <c r="S20" s="55"/>
    </row>
    <row r="21" spans="1:17" s="33" customFormat="1" ht="21.75" customHeight="1">
      <c r="A21" s="35">
        <v>29</v>
      </c>
      <c r="B21" s="36">
        <v>15</v>
      </c>
      <c r="C21" s="37">
        <v>7</v>
      </c>
      <c r="D21" s="113" t="s">
        <v>112</v>
      </c>
      <c r="E21" s="39" t="s">
        <v>113</v>
      </c>
      <c r="F21" s="39"/>
      <c r="G21" s="40">
        <v>0.054317129629629625</v>
      </c>
      <c r="H21" s="41">
        <f>G21/$G$20</f>
        <v>0.0025745765910477367</v>
      </c>
      <c r="I21" s="125">
        <f>$G$20/G21/24</f>
        <v>16.183890901342426</v>
      </c>
      <c r="J21" s="43"/>
      <c r="K21" s="44">
        <v>0.012280092592592592</v>
      </c>
      <c r="L21" s="45">
        <f>K21/$K$20</f>
        <v>0.0024560185185185184</v>
      </c>
      <c r="M21" s="44">
        <v>0.025243055555555557</v>
      </c>
      <c r="N21" s="45">
        <f>M21/$M$20</f>
        <v>0.0025243055555555557</v>
      </c>
      <c r="O21" s="45"/>
      <c r="P21" s="45"/>
      <c r="Q21" s="46"/>
    </row>
    <row r="22" spans="1:17" s="33" customFormat="1" ht="21.75" customHeight="1">
      <c r="A22" s="35">
        <v>62</v>
      </c>
      <c r="B22" s="36">
        <v>8</v>
      </c>
      <c r="C22" s="37">
        <v>8</v>
      </c>
      <c r="D22" s="113" t="s">
        <v>15</v>
      </c>
      <c r="E22" s="39" t="s">
        <v>16</v>
      </c>
      <c r="F22" s="39"/>
      <c r="G22" s="40">
        <v>0.0566087962962963</v>
      </c>
      <c r="H22" s="41">
        <f aca="true" t="shared" si="5" ref="H22:H36">G22/$G$20</f>
        <v>0.002683199255660448</v>
      </c>
      <c r="I22" s="125">
        <f aca="true" t="shared" si="6" ref="I22:I36">$G$20/G22/24</f>
        <v>15.528726231854426</v>
      </c>
      <c r="J22" s="43"/>
      <c r="K22" s="44">
        <v>0.013020833333333334</v>
      </c>
      <c r="L22" s="45">
        <f aca="true" t="shared" si="7" ref="L22:L36">K22/$K$20</f>
        <v>0.002604166666666667</v>
      </c>
      <c r="M22" s="44">
        <v>0.026446759259259264</v>
      </c>
      <c r="N22" s="45">
        <f aca="true" t="shared" si="8" ref="N22:N36">M22/$M$20</f>
        <v>0.002644675925925926</v>
      </c>
      <c r="O22" s="45"/>
      <c r="P22" s="45"/>
      <c r="Q22" s="46"/>
    </row>
    <row r="23" spans="1:17" s="33" customFormat="1" ht="21.75" customHeight="1">
      <c r="A23" s="35">
        <v>73</v>
      </c>
      <c r="B23" s="36">
        <v>11</v>
      </c>
      <c r="C23" s="37">
        <v>9</v>
      </c>
      <c r="D23" s="113" t="s">
        <v>27</v>
      </c>
      <c r="E23" s="39" t="s">
        <v>28</v>
      </c>
      <c r="F23" s="39"/>
      <c r="G23" s="40">
        <v>0.057060185185185186</v>
      </c>
      <c r="H23" s="41">
        <f t="shared" si="5"/>
        <v>0.0027045946289932545</v>
      </c>
      <c r="I23" s="125">
        <f t="shared" si="6"/>
        <v>15.405882352941177</v>
      </c>
      <c r="J23" s="43"/>
      <c r="K23" s="44">
        <v>0.013599537037037037</v>
      </c>
      <c r="L23" s="45">
        <f t="shared" si="7"/>
        <v>0.0027199074074074074</v>
      </c>
      <c r="M23" s="44">
        <v>0.02715277777777778</v>
      </c>
      <c r="N23" s="45">
        <f t="shared" si="8"/>
        <v>0.002715277777777778</v>
      </c>
      <c r="O23" s="45"/>
      <c r="P23" s="45"/>
      <c r="Q23" s="46"/>
    </row>
    <row r="24" spans="1:18" s="33" customFormat="1" ht="21.75" customHeight="1">
      <c r="A24" s="35">
        <v>269</v>
      </c>
      <c r="B24" s="36">
        <v>39</v>
      </c>
      <c r="C24" s="37">
        <v>10</v>
      </c>
      <c r="D24" s="113" t="s">
        <v>32</v>
      </c>
      <c r="E24" s="39" t="s">
        <v>33</v>
      </c>
      <c r="F24" s="39"/>
      <c r="G24" s="40">
        <v>0.06194444444444444</v>
      </c>
      <c r="H24" s="41">
        <f t="shared" si="5"/>
        <v>0.002936103540440547</v>
      </c>
      <c r="I24" s="125">
        <f t="shared" si="6"/>
        <v>14.19114349775785</v>
      </c>
      <c r="J24" s="43"/>
      <c r="K24" s="44">
        <v>0.014583333333333332</v>
      </c>
      <c r="L24" s="45">
        <f t="shared" si="7"/>
        <v>0.0029166666666666664</v>
      </c>
      <c r="M24" s="44">
        <v>0.029155092592592594</v>
      </c>
      <c r="N24" s="45">
        <f t="shared" si="8"/>
        <v>0.002915509259259259</v>
      </c>
      <c r="O24" s="45"/>
      <c r="P24" s="45"/>
      <c r="Q24" s="46"/>
      <c r="R24" s="55"/>
    </row>
    <row r="25" spans="1:18" s="33" customFormat="1" ht="21.75" customHeight="1">
      <c r="A25" s="35">
        <v>324</v>
      </c>
      <c r="B25" s="36">
        <v>63</v>
      </c>
      <c r="C25" s="37">
        <v>11</v>
      </c>
      <c r="D25" s="113" t="s">
        <v>21</v>
      </c>
      <c r="E25" s="39" t="s">
        <v>139</v>
      </c>
      <c r="F25" s="39"/>
      <c r="G25" s="40">
        <v>0.06268518518518519</v>
      </c>
      <c r="H25" s="41">
        <f t="shared" si="5"/>
        <v>0.0029712138966789996</v>
      </c>
      <c r="I25" s="125">
        <f t="shared" si="6"/>
        <v>14.02344903988183</v>
      </c>
      <c r="J25" s="43"/>
      <c r="K25" s="44">
        <v>0.014594907407407405</v>
      </c>
      <c r="L25" s="45">
        <f t="shared" si="7"/>
        <v>0.002918981481481481</v>
      </c>
      <c r="M25" s="44">
        <v>0.02957175925925926</v>
      </c>
      <c r="N25" s="45">
        <f t="shared" si="8"/>
        <v>0.002957175925925926</v>
      </c>
      <c r="O25" s="45"/>
      <c r="P25" s="45"/>
      <c r="Q25" s="46"/>
      <c r="R25" s="55"/>
    </row>
    <row r="26" spans="1:18" s="33" customFormat="1" ht="21.75" customHeight="1">
      <c r="A26" s="35">
        <v>577</v>
      </c>
      <c r="B26" s="36">
        <v>117</v>
      </c>
      <c r="C26" s="37">
        <v>12</v>
      </c>
      <c r="D26" s="113" t="s">
        <v>140</v>
      </c>
      <c r="E26" s="39" t="s">
        <v>26</v>
      </c>
      <c r="F26" s="39"/>
      <c r="G26" s="40">
        <v>0.06516203703703703</v>
      </c>
      <c r="H26" s="41">
        <f t="shared" si="5"/>
        <v>0.003088614150351323</v>
      </c>
      <c r="I26" s="125">
        <f t="shared" si="6"/>
        <v>13.490408525754885</v>
      </c>
      <c r="J26" s="43"/>
      <c r="K26" s="44">
        <v>0.015196759259259259</v>
      </c>
      <c r="L26" s="45">
        <f t="shared" si="7"/>
        <v>0.0030393518518518517</v>
      </c>
      <c r="M26" s="44">
        <v>0.030821759259259257</v>
      </c>
      <c r="N26" s="45">
        <f t="shared" si="8"/>
        <v>0.0030821759259259257</v>
      </c>
      <c r="O26" s="45"/>
      <c r="P26" s="45"/>
      <c r="Q26" s="46"/>
      <c r="R26" s="55"/>
    </row>
    <row r="27" spans="1:18" s="33" customFormat="1" ht="21.75" customHeight="1">
      <c r="A27" s="35">
        <v>1498</v>
      </c>
      <c r="B27" s="36">
        <v>71</v>
      </c>
      <c r="C27" s="37">
        <v>13</v>
      </c>
      <c r="D27" s="113" t="s">
        <v>102</v>
      </c>
      <c r="E27" s="39" t="s">
        <v>103</v>
      </c>
      <c r="F27" s="39"/>
      <c r="G27" s="40">
        <v>0.07112268518518518</v>
      </c>
      <c r="H27" s="41">
        <f t="shared" si="5"/>
        <v>0.003371142798207616</v>
      </c>
      <c r="I27" s="125">
        <f t="shared" si="6"/>
        <v>12.359804719283972</v>
      </c>
      <c r="J27" s="43"/>
      <c r="K27" s="44">
        <v>0.016967592592592593</v>
      </c>
      <c r="L27" s="45">
        <f t="shared" si="7"/>
        <v>0.003393518518518519</v>
      </c>
      <c r="M27" s="44">
        <v>0.033935185185185186</v>
      </c>
      <c r="N27" s="45">
        <f t="shared" si="8"/>
        <v>0.003393518518518519</v>
      </c>
      <c r="O27" s="45"/>
      <c r="P27" s="45"/>
      <c r="Q27" s="46"/>
      <c r="R27" s="55"/>
    </row>
    <row r="28" spans="1:18" s="33" customFormat="1" ht="21.75" customHeight="1">
      <c r="A28" s="35">
        <v>1623</v>
      </c>
      <c r="B28" s="36">
        <v>77</v>
      </c>
      <c r="C28" s="37">
        <v>14</v>
      </c>
      <c r="D28" s="113" t="s">
        <v>114</v>
      </c>
      <c r="E28" s="39" t="s">
        <v>115</v>
      </c>
      <c r="F28" s="39"/>
      <c r="G28" s="40">
        <v>0.0716087962962963</v>
      </c>
      <c r="H28" s="41">
        <f t="shared" si="5"/>
        <v>0.0033941839694891004</v>
      </c>
      <c r="I28" s="125">
        <f t="shared" si="6"/>
        <v>12.275901082915793</v>
      </c>
      <c r="J28" s="43"/>
      <c r="K28" s="44">
        <v>0.017037037037037038</v>
      </c>
      <c r="L28" s="45">
        <f t="shared" si="7"/>
        <v>0.0034074074074074076</v>
      </c>
      <c r="M28" s="44">
        <v>0.03396990740740741</v>
      </c>
      <c r="N28" s="45">
        <f t="shared" si="8"/>
        <v>0.003396990740740741</v>
      </c>
      <c r="O28" s="45"/>
      <c r="P28" s="45"/>
      <c r="Q28" s="46"/>
      <c r="R28" s="55"/>
    </row>
    <row r="29" spans="1:17" s="33" customFormat="1" ht="21.75" customHeight="1">
      <c r="A29" s="35">
        <v>1720</v>
      </c>
      <c r="B29" s="36">
        <v>82</v>
      </c>
      <c r="C29" s="37">
        <v>15</v>
      </c>
      <c r="D29" s="113" t="s">
        <v>116</v>
      </c>
      <c r="E29" s="39" t="s">
        <v>117</v>
      </c>
      <c r="F29" s="39"/>
      <c r="G29" s="40">
        <v>0.07199074074074074</v>
      </c>
      <c r="H29" s="41">
        <f t="shared" si="5"/>
        <v>0.0034122877469245525</v>
      </c>
      <c r="I29" s="125">
        <f t="shared" si="6"/>
        <v>12.210771704180063</v>
      </c>
      <c r="J29" s="43"/>
      <c r="K29" s="44">
        <v>0.01695601851851852</v>
      </c>
      <c r="L29" s="45">
        <f t="shared" si="7"/>
        <v>0.003391203703703704</v>
      </c>
      <c r="M29" s="44">
        <v>0.03394675925925926</v>
      </c>
      <c r="N29" s="45">
        <f t="shared" si="8"/>
        <v>0.003394675925925926</v>
      </c>
      <c r="O29" s="45"/>
      <c r="P29" s="45"/>
      <c r="Q29" s="46"/>
    </row>
    <row r="30" spans="1:17" s="33" customFormat="1" ht="21.75" customHeight="1">
      <c r="A30" s="35">
        <v>2043</v>
      </c>
      <c r="B30" s="36">
        <v>31</v>
      </c>
      <c r="C30" s="37">
        <v>16</v>
      </c>
      <c r="D30" s="113" t="s">
        <v>118</v>
      </c>
      <c r="E30" s="39" t="s">
        <v>119</v>
      </c>
      <c r="F30" s="39"/>
      <c r="G30" s="40">
        <v>0.0731712962962963</v>
      </c>
      <c r="H30" s="41">
        <f t="shared" si="5"/>
        <v>0.0034682448771795856</v>
      </c>
      <c r="I30" s="125">
        <f t="shared" si="6"/>
        <v>12.013761467889907</v>
      </c>
      <c r="J30" s="43"/>
      <c r="K30" s="44">
        <v>0.01636574074074074</v>
      </c>
      <c r="L30" s="45">
        <f t="shared" si="7"/>
        <v>0.003273148148148148</v>
      </c>
      <c r="M30" s="44">
        <v>0.03365740740740741</v>
      </c>
      <c r="N30" s="45">
        <f t="shared" si="8"/>
        <v>0.0033657407407407408</v>
      </c>
      <c r="O30" s="45"/>
      <c r="P30" s="45"/>
      <c r="Q30" s="46"/>
    </row>
    <row r="31" spans="1:17" s="33" customFormat="1" ht="21.75" customHeight="1">
      <c r="A31" s="35">
        <v>2046</v>
      </c>
      <c r="B31" s="36">
        <v>192</v>
      </c>
      <c r="C31" s="37">
        <v>17</v>
      </c>
      <c r="D31" s="113" t="s">
        <v>35</v>
      </c>
      <c r="E31" s="39" t="s">
        <v>120</v>
      </c>
      <c r="F31" s="39"/>
      <c r="G31" s="40">
        <v>0.07318287037037037</v>
      </c>
      <c r="H31" s="41">
        <f t="shared" si="5"/>
        <v>0.003468793476495811</v>
      </c>
      <c r="I31" s="125">
        <f t="shared" si="6"/>
        <v>12.01186145816859</v>
      </c>
      <c r="J31" s="43"/>
      <c r="K31" s="44">
        <v>0.016377314814814813</v>
      </c>
      <c r="L31" s="45">
        <f t="shared" si="7"/>
        <v>0.0032754629629629627</v>
      </c>
      <c r="M31" s="44">
        <v>0.03366898148148148</v>
      </c>
      <c r="N31" s="45">
        <f t="shared" si="8"/>
        <v>0.003366898148148148</v>
      </c>
      <c r="O31" s="45"/>
      <c r="P31" s="45"/>
      <c r="Q31" s="59"/>
    </row>
    <row r="32" spans="1:18" s="33" customFormat="1" ht="21.75" customHeight="1">
      <c r="A32" s="35">
        <v>2544</v>
      </c>
      <c r="B32" s="36">
        <v>33</v>
      </c>
      <c r="C32" s="37">
        <v>18</v>
      </c>
      <c r="D32" s="113" t="s">
        <v>104</v>
      </c>
      <c r="E32" s="39" t="s">
        <v>105</v>
      </c>
      <c r="F32" s="39"/>
      <c r="G32" s="40">
        <v>0.07512731481481481</v>
      </c>
      <c r="H32" s="41">
        <f t="shared" si="5"/>
        <v>0.003560958161621747</v>
      </c>
      <c r="I32" s="125">
        <f t="shared" si="6"/>
        <v>11.700970574641813</v>
      </c>
      <c r="J32" s="43"/>
      <c r="K32" s="44">
        <v>0.017881944444444443</v>
      </c>
      <c r="L32" s="45">
        <f t="shared" si="7"/>
        <v>0.0035763888888888885</v>
      </c>
      <c r="M32" s="44">
        <v>0.035833333333333335</v>
      </c>
      <c r="N32" s="45">
        <f t="shared" si="8"/>
        <v>0.0035833333333333333</v>
      </c>
      <c r="O32" s="45"/>
      <c r="P32" s="45"/>
      <c r="Q32" s="46"/>
      <c r="R32" s="55"/>
    </row>
    <row r="33" spans="1:17" s="33" customFormat="1" ht="21.75" customHeight="1">
      <c r="A33" s="35">
        <v>2732</v>
      </c>
      <c r="B33" s="36">
        <v>17</v>
      </c>
      <c r="C33" s="37">
        <v>19</v>
      </c>
      <c r="D33" s="113" t="s">
        <v>106</v>
      </c>
      <c r="E33" s="39" t="s">
        <v>107</v>
      </c>
      <c r="F33" s="39"/>
      <c r="G33" s="40">
        <v>0.07582175925925926</v>
      </c>
      <c r="H33" s="41">
        <f t="shared" si="5"/>
        <v>0.003593874120595296</v>
      </c>
      <c r="I33" s="125">
        <f t="shared" si="6"/>
        <v>11.5938024729049</v>
      </c>
      <c r="J33" s="43"/>
      <c r="K33" s="44">
        <v>0.017951388888888888</v>
      </c>
      <c r="L33" s="45">
        <f t="shared" si="7"/>
        <v>0.0035902777777777777</v>
      </c>
      <c r="M33" s="44">
        <v>0.036180555555555556</v>
      </c>
      <c r="N33" s="45">
        <f t="shared" si="8"/>
        <v>0.0036180555555555558</v>
      </c>
      <c r="O33" s="45"/>
      <c r="P33" s="45"/>
      <c r="Q33" s="46"/>
    </row>
    <row r="34" spans="1:17" s="33" customFormat="1" ht="21.75" customHeight="1">
      <c r="A34" s="35">
        <v>3192</v>
      </c>
      <c r="B34" s="36">
        <v>6</v>
      </c>
      <c r="C34" s="37">
        <v>20</v>
      </c>
      <c r="D34" s="113" t="s">
        <v>108</v>
      </c>
      <c r="E34" s="39" t="s">
        <v>107</v>
      </c>
      <c r="F34" s="39"/>
      <c r="G34" s="40">
        <v>0.07747685185185185</v>
      </c>
      <c r="H34" s="41">
        <f t="shared" si="5"/>
        <v>0.0036723238228155873</v>
      </c>
      <c r="I34" s="125">
        <f t="shared" si="6"/>
        <v>11.346130863459814</v>
      </c>
      <c r="J34" s="43"/>
      <c r="K34" s="44">
        <v>0.017824074074074076</v>
      </c>
      <c r="L34" s="45">
        <f t="shared" si="7"/>
        <v>0.003564814814814815</v>
      </c>
      <c r="M34" s="44">
        <v>0.036006944444444446</v>
      </c>
      <c r="N34" s="45">
        <f t="shared" si="8"/>
        <v>0.0036006944444444446</v>
      </c>
      <c r="O34" s="45"/>
      <c r="P34" s="45"/>
      <c r="Q34" s="46"/>
    </row>
    <row r="35" spans="1:17" s="33" customFormat="1" ht="21.75" customHeight="1">
      <c r="A35" s="35">
        <v>6092</v>
      </c>
      <c r="B35" s="36">
        <v>858</v>
      </c>
      <c r="C35" s="37">
        <v>21</v>
      </c>
      <c r="D35" s="113" t="s">
        <v>121</v>
      </c>
      <c r="E35" s="39" t="s">
        <v>122</v>
      </c>
      <c r="F35" s="39"/>
      <c r="G35" s="40">
        <v>0.09114583333333333</v>
      </c>
      <c r="H35" s="41">
        <f t="shared" si="5"/>
        <v>0.004320219615278271</v>
      </c>
      <c r="I35" s="125">
        <f t="shared" si="6"/>
        <v>9.64457142857143</v>
      </c>
      <c r="J35" s="43"/>
      <c r="K35" s="44">
        <v>0.022476851851851855</v>
      </c>
      <c r="L35" s="45">
        <f t="shared" si="7"/>
        <v>0.004495370370370371</v>
      </c>
      <c r="M35" s="44">
        <v>0.04508101851851851</v>
      </c>
      <c r="N35" s="45">
        <f t="shared" si="8"/>
        <v>0.004508101851851852</v>
      </c>
      <c r="O35" s="45"/>
      <c r="P35" s="45"/>
      <c r="Q35" s="46"/>
    </row>
    <row r="36" spans="1:17" s="33" customFormat="1" ht="21.75" customHeight="1">
      <c r="A36" s="35">
        <v>6176</v>
      </c>
      <c r="B36" s="36">
        <v>200</v>
      </c>
      <c r="C36" s="37">
        <v>22</v>
      </c>
      <c r="D36" s="113" t="s">
        <v>123</v>
      </c>
      <c r="E36" s="39" t="s">
        <v>124</v>
      </c>
      <c r="F36" s="39"/>
      <c r="G36" s="40">
        <v>0.09212962962962963</v>
      </c>
      <c r="H36" s="41">
        <f t="shared" si="5"/>
        <v>0.004366850557157465</v>
      </c>
      <c r="I36" s="125">
        <f t="shared" si="6"/>
        <v>9.541582914572865</v>
      </c>
      <c r="J36" s="43"/>
      <c r="K36" s="44">
        <v>0.022476851851851855</v>
      </c>
      <c r="L36" s="45">
        <f t="shared" si="7"/>
        <v>0.004495370370370371</v>
      </c>
      <c r="M36" s="44">
        <v>0.04508101851851851</v>
      </c>
      <c r="N36" s="45">
        <f t="shared" si="8"/>
        <v>0.004508101851851852</v>
      </c>
      <c r="O36" s="45"/>
      <c r="P36" s="45"/>
      <c r="Q36" s="46"/>
    </row>
    <row r="37" spans="1:17" s="33" customFormat="1" ht="21.75" customHeight="1">
      <c r="A37" s="140" t="s">
        <v>133</v>
      </c>
      <c r="B37" s="141"/>
      <c r="C37" s="141"/>
      <c r="D37" s="141"/>
      <c r="E37" s="114"/>
      <c r="F37" s="39"/>
      <c r="G37" s="40"/>
      <c r="H37" s="41"/>
      <c r="I37" s="42"/>
      <c r="J37" s="43"/>
      <c r="K37" s="44"/>
      <c r="L37" s="45"/>
      <c r="M37" s="44"/>
      <c r="N37" s="45"/>
      <c r="O37" s="45"/>
      <c r="P37" s="45"/>
      <c r="Q37" s="46"/>
    </row>
    <row r="38" ht="13.5" customHeight="1" thickBot="1"/>
    <row r="39" spans="4:9" ht="27.75" customHeight="1" thickBot="1">
      <c r="D39" s="143" t="s">
        <v>135</v>
      </c>
      <c r="E39" s="144"/>
      <c r="F39" s="144"/>
      <c r="G39" s="144"/>
      <c r="H39" s="144"/>
      <c r="I39" s="145"/>
    </row>
  </sheetData>
  <mergeCells count="9">
    <mergeCell ref="D39:I39"/>
    <mergeCell ref="B20:F20"/>
    <mergeCell ref="B4:F4"/>
    <mergeCell ref="A17:D17"/>
    <mergeCell ref="A1:Q1"/>
    <mergeCell ref="B8:F8"/>
    <mergeCell ref="A15:D15"/>
    <mergeCell ref="A37:D37"/>
    <mergeCell ref="A6:D6"/>
  </mergeCells>
  <printOptions gridLines="1" horizontalCentered="1"/>
  <pageMargins left="0.79" right="0.98" top="0.79" bottom="0.59" header="0.51" footer="0.51"/>
  <pageSetup fitToHeight="1" fitToWidth="1" horizontalDpi="600" verticalDpi="600" orientation="landscape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0" zoomScaleNormal="70" workbookViewId="0" topLeftCell="A1">
      <selection activeCell="A23" sqref="A23:L23"/>
    </sheetView>
  </sheetViews>
  <sheetFormatPr defaultColWidth="7.8515625" defaultRowHeight="13.5" customHeight="1"/>
  <cols>
    <col min="1" max="1" width="7.00390625" style="1" customWidth="1"/>
    <col min="2" max="2" width="9.421875" style="1" customWidth="1"/>
    <col min="3" max="3" width="3.28125" style="2" customWidth="1"/>
    <col min="4" max="4" width="14.28125" style="2" customWidth="1"/>
    <col min="5" max="5" width="25.00390625" style="3" customWidth="1"/>
    <col min="6" max="6" width="6.8515625" style="3" customWidth="1"/>
    <col min="7" max="7" width="12.140625" style="4" customWidth="1"/>
    <col min="8" max="8" width="10.8515625" style="5" customWidth="1"/>
    <col min="9" max="9" width="11.421875" style="6" customWidth="1"/>
    <col min="10" max="10" width="2.7109375" style="6" customWidth="1"/>
    <col min="11" max="11" width="1.7109375" style="0" customWidth="1"/>
    <col min="12" max="12" width="67.140625" style="8" bestFit="1" customWidth="1"/>
    <col min="13" max="13" width="16.421875" style="0" customWidth="1"/>
    <col min="14" max="14" width="17.57421875" style="0" customWidth="1"/>
    <col min="15" max="15" width="15.00390625" style="0" customWidth="1"/>
  </cols>
  <sheetData>
    <row r="1" spans="1:12" ht="7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L1" s="26">
        <v>42.195</v>
      </c>
    </row>
    <row r="2" spans="1:12" s="9" customFormat="1" ht="18.75" customHeight="1">
      <c r="A2" s="11" t="s">
        <v>0</v>
      </c>
      <c r="B2" s="12" t="s">
        <v>1</v>
      </c>
      <c r="C2" s="13"/>
      <c r="D2" s="14" t="s">
        <v>2</v>
      </c>
      <c r="E2" s="15" t="s">
        <v>3</v>
      </c>
      <c r="F2" s="15" t="s">
        <v>4</v>
      </c>
      <c r="G2" s="16" t="s">
        <v>5</v>
      </c>
      <c r="H2" s="16" t="s">
        <v>6</v>
      </c>
      <c r="I2" s="17" t="s">
        <v>7</v>
      </c>
      <c r="J2" s="18"/>
      <c r="K2" s="22"/>
      <c r="L2" s="24"/>
    </row>
    <row r="3" spans="1:12" s="9" customFormat="1" ht="18.75" customHeight="1">
      <c r="A3" s="69"/>
      <c r="B3" s="106"/>
      <c r="C3" s="107"/>
      <c r="D3" s="108"/>
      <c r="E3" s="109"/>
      <c r="F3" s="109"/>
      <c r="G3" s="110"/>
      <c r="H3" s="111"/>
      <c r="I3" s="27"/>
      <c r="J3" s="28"/>
      <c r="K3" s="77"/>
      <c r="L3" s="47"/>
    </row>
    <row r="4" spans="1:12" s="9" customFormat="1" ht="18.75" customHeight="1">
      <c r="A4" s="25"/>
      <c r="B4" s="157" t="s">
        <v>79</v>
      </c>
      <c r="C4" s="158"/>
      <c r="D4" s="158"/>
      <c r="E4" s="158"/>
      <c r="F4" s="158"/>
      <c r="G4" s="158"/>
      <c r="H4" s="159"/>
      <c r="I4" s="28"/>
      <c r="J4" s="28"/>
      <c r="K4" s="31"/>
      <c r="L4" s="32"/>
    </row>
    <row r="5" spans="1:12" s="105" customFormat="1" ht="18.75" customHeight="1">
      <c r="A5" s="99"/>
      <c r="B5" s="100"/>
      <c r="C5" s="100"/>
      <c r="D5" s="100"/>
      <c r="E5" s="100"/>
      <c r="F5" s="100"/>
      <c r="G5" s="100"/>
      <c r="H5" s="101"/>
      <c r="I5" s="102"/>
      <c r="J5" s="102"/>
      <c r="K5" s="103"/>
      <c r="L5" s="104"/>
    </row>
    <row r="6" spans="1:12" s="33" customFormat="1" ht="21.75" customHeight="1">
      <c r="A6" s="88">
        <v>12</v>
      </c>
      <c r="B6" s="89">
        <v>1</v>
      </c>
      <c r="C6" s="90">
        <v>1</v>
      </c>
      <c r="D6" s="91" t="s">
        <v>80</v>
      </c>
      <c r="E6" s="92" t="s">
        <v>81</v>
      </c>
      <c r="F6" s="92"/>
      <c r="G6" s="93">
        <v>0.12427083333333333</v>
      </c>
      <c r="H6" s="94">
        <f aca="true" t="shared" si="0" ref="H6:H21">G6/$L$1</f>
        <v>0.002945155429158273</v>
      </c>
      <c r="I6" s="95">
        <f aca="true" t="shared" si="1" ref="I6:I21">($L$1/G6)/24</f>
        <v>14.147527242246438</v>
      </c>
      <c r="J6" s="96"/>
      <c r="K6" s="97"/>
      <c r="L6" s="98" t="s">
        <v>82</v>
      </c>
    </row>
    <row r="7" spans="1:12" s="33" customFormat="1" ht="21.75" customHeight="1">
      <c r="A7" s="88">
        <v>14</v>
      </c>
      <c r="B7" s="89">
        <v>1</v>
      </c>
      <c r="C7" s="90">
        <v>2</v>
      </c>
      <c r="D7" s="91" t="s">
        <v>83</v>
      </c>
      <c r="E7" s="92" t="s">
        <v>84</v>
      </c>
      <c r="F7" s="92" t="s">
        <v>4</v>
      </c>
      <c r="G7" s="93">
        <v>0.12483796296296296</v>
      </c>
      <c r="H7" s="94">
        <f t="shared" si="0"/>
        <v>0.002958596112405805</v>
      </c>
      <c r="I7" s="95">
        <f t="shared" si="1"/>
        <v>14.083256072686817</v>
      </c>
      <c r="J7" s="96"/>
      <c r="K7" s="97"/>
      <c r="L7" s="98" t="s">
        <v>142</v>
      </c>
    </row>
    <row r="8" spans="1:12" s="33" customFormat="1" ht="21.75" customHeight="1">
      <c r="A8" s="48">
        <v>15</v>
      </c>
      <c r="B8" s="160">
        <v>3</v>
      </c>
      <c r="C8" s="122">
        <v>3</v>
      </c>
      <c r="D8" s="50" t="s">
        <v>29</v>
      </c>
      <c r="E8" s="123" t="s">
        <v>30</v>
      </c>
      <c r="F8" s="123" t="s">
        <v>4</v>
      </c>
      <c r="G8" s="124">
        <v>0.12534722222222222</v>
      </c>
      <c r="H8" s="161">
        <f t="shared" si="0"/>
        <v>0.0029706652973627732</v>
      </c>
      <c r="I8" s="52">
        <f t="shared" si="1"/>
        <v>14.026038781163436</v>
      </c>
      <c r="J8" s="162"/>
      <c r="K8" s="51">
        <v>0</v>
      </c>
      <c r="L8" s="163" t="s">
        <v>85</v>
      </c>
    </row>
    <row r="9" spans="1:12" s="33" customFormat="1" ht="21.75" customHeight="1">
      <c r="A9" s="35">
        <v>17</v>
      </c>
      <c r="B9" s="36">
        <v>5</v>
      </c>
      <c r="C9" s="37">
        <v>4</v>
      </c>
      <c r="D9" s="38" t="s">
        <v>27</v>
      </c>
      <c r="E9" s="39" t="s">
        <v>28</v>
      </c>
      <c r="F9" s="39"/>
      <c r="G9" s="40">
        <v>0.12653935185185186</v>
      </c>
      <c r="H9" s="41">
        <f t="shared" si="0"/>
        <v>0.002998918162148403</v>
      </c>
      <c r="I9" s="42">
        <f t="shared" si="1"/>
        <v>13.89389920424403</v>
      </c>
      <c r="J9" s="43"/>
      <c r="K9" s="29"/>
      <c r="L9" s="47"/>
    </row>
    <row r="10" spans="1:12" s="33" customFormat="1" ht="21.75" customHeight="1">
      <c r="A10" s="88">
        <v>26</v>
      </c>
      <c r="B10" s="89">
        <v>1</v>
      </c>
      <c r="C10" s="90">
        <v>5</v>
      </c>
      <c r="D10" s="91" t="s">
        <v>18</v>
      </c>
      <c r="E10" s="92" t="s">
        <v>19</v>
      </c>
      <c r="F10" s="92"/>
      <c r="G10" s="93">
        <v>0.12938657407407408</v>
      </c>
      <c r="H10" s="94">
        <f t="shared" si="0"/>
        <v>0.0030663958780441777</v>
      </c>
      <c r="I10" s="95">
        <f t="shared" si="1"/>
        <v>13.588156364612217</v>
      </c>
      <c r="J10" s="96"/>
      <c r="K10" s="97"/>
      <c r="L10" s="98" t="s">
        <v>141</v>
      </c>
    </row>
    <row r="11" spans="1:12" s="33" customFormat="1" ht="21.75" customHeight="1">
      <c r="A11" s="35">
        <v>42</v>
      </c>
      <c r="B11" s="36">
        <v>9</v>
      </c>
      <c r="C11" s="37">
        <v>6</v>
      </c>
      <c r="D11" s="38" t="s">
        <v>23</v>
      </c>
      <c r="E11" s="39" t="s">
        <v>24</v>
      </c>
      <c r="F11" s="39"/>
      <c r="G11" s="40">
        <v>0.13320601851851852</v>
      </c>
      <c r="H11" s="41">
        <f t="shared" si="0"/>
        <v>0.0031569147652214364</v>
      </c>
      <c r="I11" s="42">
        <f t="shared" si="1"/>
        <v>13.198540272829959</v>
      </c>
      <c r="J11" s="43"/>
      <c r="K11" s="29"/>
      <c r="L11" s="47"/>
    </row>
    <row r="12" spans="1:12" s="33" customFormat="1" ht="21.75" customHeight="1">
      <c r="A12" s="35">
        <v>82</v>
      </c>
      <c r="B12" s="36">
        <v>19</v>
      </c>
      <c r="C12" s="37">
        <v>7</v>
      </c>
      <c r="D12" s="38" t="s">
        <v>37</v>
      </c>
      <c r="E12" s="39" t="s">
        <v>38</v>
      </c>
      <c r="F12" s="39" t="s">
        <v>4</v>
      </c>
      <c r="G12" s="40">
        <v>0.14408564814814814</v>
      </c>
      <c r="H12" s="41">
        <f t="shared" si="0"/>
        <v>0.003414756443847568</v>
      </c>
      <c r="I12" s="42">
        <f t="shared" si="1"/>
        <v>12.201943931239457</v>
      </c>
      <c r="J12" s="43"/>
      <c r="K12" s="29"/>
      <c r="L12" s="47"/>
    </row>
    <row r="13" spans="1:12" s="33" customFormat="1" ht="21.75" customHeight="1">
      <c r="A13" s="88">
        <v>84</v>
      </c>
      <c r="B13" s="89">
        <v>1</v>
      </c>
      <c r="C13" s="90">
        <v>8</v>
      </c>
      <c r="D13" s="91" t="s">
        <v>86</v>
      </c>
      <c r="E13" s="92" t="s">
        <v>87</v>
      </c>
      <c r="F13" s="92"/>
      <c r="G13" s="93">
        <v>0.14438657407407407</v>
      </c>
      <c r="H13" s="94">
        <f t="shared" si="0"/>
        <v>0.0034218882349585037</v>
      </c>
      <c r="I13" s="95">
        <f t="shared" si="1"/>
        <v>12.176513026052104</v>
      </c>
      <c r="J13" s="96"/>
      <c r="K13" s="97"/>
      <c r="L13" s="98" t="s">
        <v>143</v>
      </c>
    </row>
    <row r="14" spans="1:14" s="33" customFormat="1" ht="21.75" customHeight="1">
      <c r="A14" s="35">
        <v>162</v>
      </c>
      <c r="B14" s="36">
        <v>31</v>
      </c>
      <c r="C14" s="37">
        <v>9</v>
      </c>
      <c r="D14" s="38" t="s">
        <v>88</v>
      </c>
      <c r="E14" s="39" t="s">
        <v>89</v>
      </c>
      <c r="F14" s="39"/>
      <c r="G14" s="40">
        <v>0.15540509259259258</v>
      </c>
      <c r="H14" s="41">
        <f t="shared" si="0"/>
        <v>0.0036830215094819903</v>
      </c>
      <c r="I14" s="42">
        <f t="shared" si="1"/>
        <v>11.313174946004322</v>
      </c>
      <c r="J14" s="43"/>
      <c r="K14" s="29"/>
      <c r="L14" s="58"/>
      <c r="M14" s="55"/>
      <c r="N14" s="55"/>
    </row>
    <row r="15" spans="1:14" s="33" customFormat="1" ht="21.75" customHeight="1">
      <c r="A15" s="35">
        <v>180</v>
      </c>
      <c r="B15" s="36">
        <v>44</v>
      </c>
      <c r="C15" s="37">
        <v>10</v>
      </c>
      <c r="D15" s="38" t="s">
        <v>21</v>
      </c>
      <c r="E15" s="39" t="s">
        <v>26</v>
      </c>
      <c r="F15" s="39"/>
      <c r="G15" s="40">
        <v>0.15908564814814816</v>
      </c>
      <c r="H15" s="41">
        <f t="shared" si="0"/>
        <v>0.003770248800761895</v>
      </c>
      <c r="I15" s="42">
        <f t="shared" si="1"/>
        <v>11.051436886140415</v>
      </c>
      <c r="J15" s="43"/>
      <c r="K15" s="29"/>
      <c r="L15" s="58"/>
      <c r="M15" s="55"/>
      <c r="N15" s="55"/>
    </row>
    <row r="16" spans="1:14" s="33" customFormat="1" ht="21.75" customHeight="1">
      <c r="A16" s="35">
        <v>182</v>
      </c>
      <c r="B16" s="36">
        <v>21</v>
      </c>
      <c r="C16" s="37">
        <v>11</v>
      </c>
      <c r="D16" s="38" t="s">
        <v>90</v>
      </c>
      <c r="E16" s="39" t="s">
        <v>91</v>
      </c>
      <c r="F16" s="39"/>
      <c r="G16" s="40">
        <v>0.1596412037037037</v>
      </c>
      <c r="H16" s="41">
        <f t="shared" si="0"/>
        <v>0.0037834151843513138</v>
      </c>
      <c r="I16" s="42">
        <f t="shared" si="1"/>
        <v>11.01297759733198</v>
      </c>
      <c r="J16" s="43"/>
      <c r="K16" s="29"/>
      <c r="L16" s="47"/>
      <c r="M16" s="55"/>
      <c r="N16" s="55"/>
    </row>
    <row r="17" spans="1:12" s="33" customFormat="1" ht="21.75" customHeight="1">
      <c r="A17" s="35">
        <v>189</v>
      </c>
      <c r="B17" s="36">
        <v>26</v>
      </c>
      <c r="C17" s="37">
        <v>12</v>
      </c>
      <c r="D17" s="38" t="s">
        <v>21</v>
      </c>
      <c r="E17" s="39" t="s">
        <v>92</v>
      </c>
      <c r="F17" s="39" t="s">
        <v>46</v>
      </c>
      <c r="G17" s="40">
        <v>0.16083333333333333</v>
      </c>
      <c r="H17" s="41">
        <f t="shared" si="0"/>
        <v>0.0038116680491369435</v>
      </c>
      <c r="I17" s="42">
        <f t="shared" si="1"/>
        <v>10.931347150259066</v>
      </c>
      <c r="J17" s="43"/>
      <c r="K17" s="29"/>
      <c r="L17" s="47"/>
    </row>
    <row r="18" spans="1:12" s="33" customFormat="1" ht="21.75" customHeight="1">
      <c r="A18" s="35">
        <v>211</v>
      </c>
      <c r="B18" s="36">
        <v>47</v>
      </c>
      <c r="C18" s="37">
        <v>13</v>
      </c>
      <c r="D18" s="38" t="s">
        <v>44</v>
      </c>
      <c r="E18" s="39" t="s">
        <v>45</v>
      </c>
      <c r="F18" s="39"/>
      <c r="G18" s="40">
        <v>0.16436342592592593</v>
      </c>
      <c r="H18" s="41">
        <f t="shared" si="0"/>
        <v>0.00389532944486138</v>
      </c>
      <c r="I18" s="42">
        <f t="shared" si="1"/>
        <v>10.696570664037743</v>
      </c>
      <c r="J18" s="43"/>
      <c r="K18" s="29"/>
      <c r="L18" s="47"/>
    </row>
    <row r="19" spans="1:12" s="33" customFormat="1" ht="21.75" customHeight="1">
      <c r="A19" s="35">
        <v>212</v>
      </c>
      <c r="B19" s="36">
        <v>15</v>
      </c>
      <c r="C19" s="37">
        <v>14</v>
      </c>
      <c r="D19" s="38" t="s">
        <v>42</v>
      </c>
      <c r="E19" s="39" t="s">
        <v>43</v>
      </c>
      <c r="F19" s="39"/>
      <c r="G19" s="40">
        <v>0.16436342592592593</v>
      </c>
      <c r="H19" s="41">
        <f t="shared" si="0"/>
        <v>0.00389532944486138</v>
      </c>
      <c r="I19" s="42">
        <f t="shared" si="1"/>
        <v>10.696570664037743</v>
      </c>
      <c r="J19" s="43"/>
      <c r="K19" s="29"/>
      <c r="L19" s="47"/>
    </row>
    <row r="20" spans="1:14" s="33" customFormat="1" ht="21.75" customHeight="1">
      <c r="A20" s="35">
        <v>262</v>
      </c>
      <c r="B20" s="36">
        <v>7</v>
      </c>
      <c r="C20" s="37">
        <v>15</v>
      </c>
      <c r="D20" s="38" t="s">
        <v>93</v>
      </c>
      <c r="E20" s="39" t="s">
        <v>94</v>
      </c>
      <c r="F20" s="39" t="s">
        <v>46</v>
      </c>
      <c r="G20" s="40">
        <v>0.17777777777777778</v>
      </c>
      <c r="H20" s="41">
        <f t="shared" si="0"/>
        <v>0.004213242748614238</v>
      </c>
      <c r="I20" s="42">
        <f t="shared" si="1"/>
        <v>9.889453125</v>
      </c>
      <c r="J20" s="43"/>
      <c r="K20" s="29"/>
      <c r="L20" s="47"/>
      <c r="M20" s="55"/>
      <c r="N20" s="55"/>
    </row>
    <row r="21" spans="1:12" s="33" customFormat="1" ht="21.75" customHeight="1">
      <c r="A21" s="88">
        <v>296</v>
      </c>
      <c r="B21" s="89">
        <v>1</v>
      </c>
      <c r="C21" s="90">
        <v>16</v>
      </c>
      <c r="D21" s="91" t="s">
        <v>95</v>
      </c>
      <c r="E21" s="92" t="s">
        <v>96</v>
      </c>
      <c r="F21" s="92"/>
      <c r="G21" s="93">
        <v>0.1908101851851852</v>
      </c>
      <c r="H21" s="94">
        <f t="shared" si="0"/>
        <v>0.004522104163649371</v>
      </c>
      <c r="I21" s="95">
        <f t="shared" si="1"/>
        <v>9.213999757369889</v>
      </c>
      <c r="J21" s="96"/>
      <c r="K21" s="97"/>
      <c r="L21" s="98" t="s">
        <v>144</v>
      </c>
    </row>
    <row r="22" spans="1:12" s="33" customFormat="1" ht="21.75" customHeight="1">
      <c r="A22" s="149" t="s">
        <v>97</v>
      </c>
      <c r="B22" s="149"/>
      <c r="C22" s="34"/>
      <c r="D22" s="61"/>
      <c r="E22" s="61"/>
      <c r="F22" s="62"/>
      <c r="G22" s="63"/>
      <c r="H22" s="10"/>
      <c r="I22" s="64"/>
      <c r="J22" s="64"/>
      <c r="K22" s="66"/>
      <c r="L22" s="23"/>
    </row>
    <row r="23" spans="1:12" ht="29.25" customHeight="1">
      <c r="A23" s="150" t="s">
        <v>98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</sheetData>
  <mergeCells count="4">
    <mergeCell ref="A1:J1"/>
    <mergeCell ref="A22:B22"/>
    <mergeCell ref="B4:H4"/>
    <mergeCell ref="A23:L23"/>
  </mergeCells>
  <printOptions gridLines="1" horizontalCentered="1"/>
  <pageMargins left="0.79" right="0.98" top="0.79" bottom="0.59" header="0.51" footer="0.51"/>
  <pageSetup fitToHeight="4" fitToWidth="1" horizontalDpi="600" verticalDpi="600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85" zoomScaleNormal="85" workbookViewId="0" topLeftCell="A1">
      <selection activeCell="L9" sqref="L9"/>
    </sheetView>
  </sheetViews>
  <sheetFormatPr defaultColWidth="7.8515625" defaultRowHeight="13.5" customHeight="1"/>
  <cols>
    <col min="1" max="1" width="7.00390625" style="1" customWidth="1"/>
    <col min="2" max="2" width="9.421875" style="1" customWidth="1"/>
    <col min="3" max="3" width="3.28125" style="2" customWidth="1"/>
    <col min="4" max="4" width="14.28125" style="2" customWidth="1"/>
    <col min="5" max="5" width="25.00390625" style="3" customWidth="1"/>
    <col min="6" max="6" width="6.8515625" style="3" customWidth="1"/>
    <col min="7" max="7" width="11.8515625" style="4" bestFit="1" customWidth="1"/>
    <col min="8" max="8" width="10.8515625" style="5" customWidth="1"/>
    <col min="9" max="9" width="11.421875" style="6" customWidth="1"/>
    <col min="10" max="10" width="2.7109375" style="6" customWidth="1"/>
    <col min="11" max="12" width="10.57421875" style="5" customWidth="1"/>
    <col min="13" max="14" width="10.8515625" style="7" customWidth="1"/>
    <col min="15" max="15" width="21.421875" style="0" customWidth="1"/>
    <col min="16" max="16" width="1.7109375" style="0" customWidth="1"/>
    <col min="17" max="17" width="38.421875" style="8" customWidth="1"/>
    <col min="18" max="18" width="16.421875" style="0" customWidth="1"/>
    <col min="19" max="19" width="17.57421875" style="0" customWidth="1"/>
    <col min="20" max="20" width="15.00390625" style="0" customWidth="1"/>
  </cols>
  <sheetData>
    <row r="1" spans="1:15" ht="72.75" customHeight="1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7" s="9" customFormat="1" ht="18.75" customHeight="1">
      <c r="A2" s="11" t="s">
        <v>0</v>
      </c>
      <c r="B2" s="12" t="s">
        <v>1</v>
      </c>
      <c r="C2" s="13"/>
      <c r="D2" s="14" t="s">
        <v>2</v>
      </c>
      <c r="E2" s="15" t="s">
        <v>3</v>
      </c>
      <c r="F2" s="15" t="s">
        <v>4</v>
      </c>
      <c r="G2" s="16" t="s">
        <v>5</v>
      </c>
      <c r="H2" s="16" t="s">
        <v>6</v>
      </c>
      <c r="I2" s="17" t="s">
        <v>7</v>
      </c>
      <c r="J2" s="18"/>
      <c r="K2" s="19" t="s">
        <v>8</v>
      </c>
      <c r="L2" s="19"/>
      <c r="M2" s="20" t="s">
        <v>9</v>
      </c>
      <c r="N2" s="20"/>
      <c r="O2" s="21" t="s">
        <v>10</v>
      </c>
      <c r="P2" s="22"/>
      <c r="Q2" s="24" t="s">
        <v>11</v>
      </c>
    </row>
    <row r="3" spans="1:17" s="9" customFormat="1" ht="18.75" customHeight="1">
      <c r="A3" s="69"/>
      <c r="B3" s="70"/>
      <c r="D3" s="71"/>
      <c r="E3" s="72"/>
      <c r="F3" s="72"/>
      <c r="G3" s="73"/>
      <c r="H3" s="73"/>
      <c r="I3" s="27"/>
      <c r="J3" s="28"/>
      <c r="K3" s="74"/>
      <c r="L3" s="74"/>
      <c r="M3" s="75"/>
      <c r="N3" s="75"/>
      <c r="O3" s="76"/>
      <c r="P3" s="77"/>
      <c r="Q3" s="87">
        <v>42.195</v>
      </c>
    </row>
    <row r="4" spans="1:17" s="33" customFormat="1" ht="21.75" customHeight="1">
      <c r="A4" s="35"/>
      <c r="B4" s="36"/>
      <c r="C4" s="37">
        <v>1</v>
      </c>
      <c r="D4" s="38" t="s">
        <v>47</v>
      </c>
      <c r="E4" s="39" t="s">
        <v>68</v>
      </c>
      <c r="F4" s="39"/>
      <c r="G4" s="40">
        <v>0.14366898148148147</v>
      </c>
      <c r="H4" s="41">
        <f>G4/$Q$3</f>
        <v>0.0034048816561555034</v>
      </c>
      <c r="I4" s="42">
        <f>($Q$3/G4)/24</f>
        <v>12.237331829533554</v>
      </c>
      <c r="J4" s="43"/>
      <c r="K4" s="44"/>
      <c r="L4" s="45" t="e">
        <f>K4/#REF!</f>
        <v>#REF!</v>
      </c>
      <c r="M4" s="44">
        <f>G4-K4</f>
        <v>0.14366898148148147</v>
      </c>
      <c r="N4" s="45" t="e">
        <f>M4/#REF!</f>
        <v>#REF!</v>
      </c>
      <c r="O4" s="46">
        <f aca="true" t="shared" si="0" ref="O4:O18">M4-K4</f>
        <v>0.14366898148148147</v>
      </c>
      <c r="P4" s="29"/>
      <c r="Q4" s="78"/>
    </row>
    <row r="5" spans="1:17" s="33" customFormat="1" ht="21.75" customHeight="1">
      <c r="A5" s="35"/>
      <c r="B5" s="36"/>
      <c r="C5" s="37">
        <v>2</v>
      </c>
      <c r="D5" s="38" t="s">
        <v>69</v>
      </c>
      <c r="E5" s="39" t="s">
        <v>70</v>
      </c>
      <c r="F5" s="39"/>
      <c r="G5" s="40">
        <v>0.16006944444444446</v>
      </c>
      <c r="H5" s="41">
        <f>G5/$Q$3</f>
        <v>0.003793564271701492</v>
      </c>
      <c r="I5" s="42">
        <f>($Q$3/G5)/24</f>
        <v>10.98351409978308</v>
      </c>
      <c r="J5" s="43"/>
      <c r="K5" s="44"/>
      <c r="L5" s="45" t="e">
        <f>K5/#REF!</f>
        <v>#REF!</v>
      </c>
      <c r="M5" s="44">
        <f>G5-K5</f>
        <v>0.16006944444444446</v>
      </c>
      <c r="N5" s="45" t="e">
        <f>M5/#REF!</f>
        <v>#REF!</v>
      </c>
      <c r="O5" s="46">
        <f t="shared" si="0"/>
        <v>0.16006944444444446</v>
      </c>
      <c r="P5" s="29"/>
      <c r="Q5" s="78"/>
    </row>
    <row r="6" spans="1:17" s="86" customFormat="1" ht="21.75" customHeight="1">
      <c r="A6" s="79"/>
      <c r="B6" s="80"/>
      <c r="C6" s="81">
        <v>3</v>
      </c>
      <c r="D6" s="81" t="s">
        <v>71</v>
      </c>
      <c r="E6" s="39" t="s">
        <v>72</v>
      </c>
      <c r="F6" s="80"/>
      <c r="G6" s="40">
        <v>0.16006944444444446</v>
      </c>
      <c r="H6" s="41">
        <f>G6/$Q$3</f>
        <v>0.003793564271701492</v>
      </c>
      <c r="I6" s="42">
        <f>($Q$3/G6)/24</f>
        <v>10.98351409978308</v>
      </c>
      <c r="J6" s="80"/>
      <c r="K6" s="82"/>
      <c r="L6" s="83" t="e">
        <f>K6/#REF!</f>
        <v>#REF!</v>
      </c>
      <c r="M6" s="84">
        <f>G6-K6</f>
        <v>0.16006944444444446</v>
      </c>
      <c r="N6" s="83" t="e">
        <f>M6/#REF!</f>
        <v>#REF!</v>
      </c>
      <c r="O6" s="85">
        <f t="shared" si="0"/>
        <v>0.16006944444444446</v>
      </c>
      <c r="P6" s="80"/>
      <c r="Q6" s="68"/>
    </row>
    <row r="7" spans="1:17" s="33" customFormat="1" ht="21.75" customHeight="1">
      <c r="A7" s="35"/>
      <c r="B7" s="36"/>
      <c r="C7" s="37">
        <v>4</v>
      </c>
      <c r="D7" s="38" t="s">
        <v>73</v>
      </c>
      <c r="E7" s="39" t="s">
        <v>74</v>
      </c>
      <c r="F7" s="39"/>
      <c r="G7" s="40">
        <v>0.1723611111111111</v>
      </c>
      <c r="H7" s="41">
        <f>G7/$Q$3</f>
        <v>0.004084870508617398</v>
      </c>
      <c r="I7" s="42">
        <f>($Q$3/G7)/24</f>
        <v>10.20024174053183</v>
      </c>
      <c r="J7" s="43"/>
      <c r="K7" s="44"/>
      <c r="L7" s="45" t="e">
        <f>K7/#REF!</f>
        <v>#REF!</v>
      </c>
      <c r="M7" s="44">
        <f>G7-K7</f>
        <v>0.1723611111111111</v>
      </c>
      <c r="N7" s="45" t="e">
        <f>M7/#REF!</f>
        <v>#REF!</v>
      </c>
      <c r="O7" s="46">
        <f t="shared" si="0"/>
        <v>0.1723611111111111</v>
      </c>
      <c r="P7" s="29"/>
      <c r="Q7" s="78"/>
    </row>
    <row r="8" spans="1:20" s="33" customFormat="1" ht="21.75" customHeight="1">
      <c r="A8" s="35"/>
      <c r="B8" s="36"/>
      <c r="C8" s="37">
        <v>5</v>
      </c>
      <c r="D8" s="38" t="s">
        <v>75</v>
      </c>
      <c r="E8" s="39" t="s">
        <v>76</v>
      </c>
      <c r="F8" s="39"/>
      <c r="G8" s="40">
        <v>0.2026273148148148</v>
      </c>
      <c r="H8" s="41">
        <f>G8/$Q$3</f>
        <v>0.0048021641145826474</v>
      </c>
      <c r="I8" s="42">
        <f>($Q$3/G8)/24</f>
        <v>8.676643628262982</v>
      </c>
      <c r="J8" s="43"/>
      <c r="K8" s="44"/>
      <c r="L8" s="45" t="e">
        <f>K8/#REF!</f>
        <v>#REF!</v>
      </c>
      <c r="M8" s="44">
        <f>G8-K8</f>
        <v>0.2026273148148148</v>
      </c>
      <c r="N8" s="45" t="e">
        <f>M8/#REF!</f>
        <v>#REF!</v>
      </c>
      <c r="O8" s="46">
        <f t="shared" si="0"/>
        <v>0.2026273148148148</v>
      </c>
      <c r="P8" s="29"/>
      <c r="Q8" s="78"/>
      <c r="S8" s="55"/>
      <c r="T8" s="55"/>
    </row>
    <row r="9" spans="1:20" s="33" customFormat="1" ht="21.75" customHeight="1">
      <c r="A9" s="35"/>
      <c r="B9" s="36"/>
      <c r="C9" s="37"/>
      <c r="D9" s="38"/>
      <c r="E9" s="39"/>
      <c r="F9" s="39"/>
      <c r="G9" s="40"/>
      <c r="H9" s="41"/>
      <c r="I9" s="42"/>
      <c r="J9" s="43"/>
      <c r="K9" s="44"/>
      <c r="L9" s="45"/>
      <c r="M9" s="44"/>
      <c r="N9" s="45"/>
      <c r="O9" s="46"/>
      <c r="P9" s="29"/>
      <c r="Q9" s="47"/>
      <c r="S9" s="55"/>
      <c r="T9" s="55"/>
    </row>
    <row r="10" spans="1:20" s="33" customFormat="1" ht="21.75" customHeight="1">
      <c r="A10" s="35"/>
      <c r="B10" s="36"/>
      <c r="C10" s="37"/>
      <c r="D10" s="38"/>
      <c r="E10" s="39"/>
      <c r="F10" s="39"/>
      <c r="G10" s="40"/>
      <c r="H10" s="41"/>
      <c r="I10" s="42"/>
      <c r="J10" s="43"/>
      <c r="K10" s="44"/>
      <c r="L10" s="45"/>
      <c r="M10" s="44"/>
      <c r="N10" s="45"/>
      <c r="O10" s="46"/>
      <c r="P10" s="29"/>
      <c r="Q10" s="47"/>
      <c r="S10" s="55"/>
      <c r="T10" s="55"/>
    </row>
    <row r="11" spans="1:20" s="33" customFormat="1" ht="21.75" customHeight="1">
      <c r="A11" s="35"/>
      <c r="B11" s="36"/>
      <c r="C11" s="37"/>
      <c r="D11" s="38"/>
      <c r="E11" s="39"/>
      <c r="F11" s="39"/>
      <c r="G11" s="40"/>
      <c r="H11" s="41"/>
      <c r="I11" s="42"/>
      <c r="J11" s="43"/>
      <c r="K11" s="44"/>
      <c r="L11" s="45"/>
      <c r="M11" s="44"/>
      <c r="N11" s="45"/>
      <c r="O11" s="46"/>
      <c r="P11" s="29"/>
      <c r="Q11" s="47"/>
      <c r="S11" s="55"/>
      <c r="T11" s="55"/>
    </row>
    <row r="12" spans="1:20" s="33" customFormat="1" ht="21.75" customHeight="1">
      <c r="A12" s="35"/>
      <c r="B12" s="36"/>
      <c r="C12" s="37"/>
      <c r="D12" s="38"/>
      <c r="E12" s="39"/>
      <c r="F12" s="39"/>
      <c r="G12" s="40"/>
      <c r="H12" s="41"/>
      <c r="I12" s="42"/>
      <c r="J12" s="43"/>
      <c r="K12" s="44"/>
      <c r="L12" s="45"/>
      <c r="M12" s="44"/>
      <c r="N12" s="45"/>
      <c r="O12" s="46"/>
      <c r="P12" s="29"/>
      <c r="Q12" s="47"/>
      <c r="S12" s="55"/>
      <c r="T12" s="55"/>
    </row>
    <row r="13" spans="1:20" s="33" customFormat="1" ht="21.75" customHeight="1">
      <c r="A13" s="35"/>
      <c r="B13" s="36"/>
      <c r="C13" s="37"/>
      <c r="D13" s="38"/>
      <c r="E13" s="39"/>
      <c r="F13" s="39"/>
      <c r="G13" s="40"/>
      <c r="H13" s="41"/>
      <c r="I13" s="42"/>
      <c r="J13" s="43"/>
      <c r="K13" s="44"/>
      <c r="L13" s="45"/>
      <c r="M13" s="44"/>
      <c r="N13" s="45"/>
      <c r="O13" s="46"/>
      <c r="P13" s="29"/>
      <c r="Q13" s="47"/>
      <c r="S13" s="55"/>
      <c r="T13" s="55"/>
    </row>
    <row r="14" spans="1:20" s="33" customFormat="1" ht="33">
      <c r="A14" s="152" t="s">
        <v>77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29"/>
      <c r="Q14" s="47"/>
      <c r="S14" s="55"/>
      <c r="T14" s="55"/>
    </row>
    <row r="15" spans="1:17" s="33" customFormat="1" ht="21.75" customHeight="1">
      <c r="A15" s="35">
        <v>53</v>
      </c>
      <c r="B15" s="36" t="s">
        <v>66</v>
      </c>
      <c r="C15" s="37">
        <v>6</v>
      </c>
      <c r="D15" s="38" t="s">
        <v>18</v>
      </c>
      <c r="E15" s="39" t="s">
        <v>19</v>
      </c>
      <c r="F15" s="39"/>
      <c r="G15" s="40">
        <v>0.13175925925925927</v>
      </c>
      <c r="H15" s="41">
        <f>G15/$Q$3</f>
        <v>0.0031226273079573235</v>
      </c>
      <c r="I15" s="42">
        <f>($Q$3/G15)/24</f>
        <v>13.34346451159522</v>
      </c>
      <c r="J15" s="43"/>
      <c r="K15" s="44"/>
      <c r="L15" s="45" t="e">
        <f>K15/#REF!</f>
        <v>#REF!</v>
      </c>
      <c r="M15" s="44"/>
      <c r="N15" s="45" t="e">
        <f>M15/#REF!</f>
        <v>#REF!</v>
      </c>
      <c r="O15" s="46">
        <f t="shared" si="0"/>
        <v>0</v>
      </c>
      <c r="P15" s="29"/>
      <c r="Q15" s="68" t="s">
        <v>62</v>
      </c>
    </row>
    <row r="16" spans="1:17" s="33" customFormat="1" ht="21.75" customHeight="1">
      <c r="A16" s="35">
        <v>54</v>
      </c>
      <c r="B16" s="36" t="s">
        <v>46</v>
      </c>
      <c r="C16" s="37">
        <v>7</v>
      </c>
      <c r="D16" s="38" t="s">
        <v>60</v>
      </c>
      <c r="E16" s="39" t="s">
        <v>61</v>
      </c>
      <c r="F16" s="39"/>
      <c r="G16" s="40">
        <v>0.13208333333333333</v>
      </c>
      <c r="H16" s="41">
        <f>G16/$Q$3</f>
        <v>0.0031303076983844845</v>
      </c>
      <c r="I16" s="42">
        <f>($Q$3/G16)/24</f>
        <v>13.310725552050473</v>
      </c>
      <c r="J16" s="43"/>
      <c r="K16" s="44"/>
      <c r="L16" s="45" t="e">
        <f>K16/#REF!</f>
        <v>#REF!</v>
      </c>
      <c r="M16" s="44"/>
      <c r="N16" s="45" t="e">
        <f>M16/#REF!</f>
        <v>#REF!</v>
      </c>
      <c r="O16" s="46">
        <f t="shared" si="0"/>
        <v>0</v>
      </c>
      <c r="P16" s="29"/>
      <c r="Q16" s="67" t="s">
        <v>63</v>
      </c>
    </row>
    <row r="17" spans="1:17" s="33" customFormat="1" ht="21.75" customHeight="1">
      <c r="A17" s="35">
        <v>103</v>
      </c>
      <c r="B17" s="36"/>
      <c r="C17" s="37">
        <v>8</v>
      </c>
      <c r="D17" s="38" t="s">
        <v>21</v>
      </c>
      <c r="E17" s="39" t="s">
        <v>22</v>
      </c>
      <c r="F17" s="39"/>
      <c r="G17" s="40">
        <v>0.14350694444444445</v>
      </c>
      <c r="H17" s="41">
        <f>G17/$Q$3</f>
        <v>0.003401041460941923</v>
      </c>
      <c r="I17" s="42">
        <f>($Q$3/G17)/24</f>
        <v>12.25114928623276</v>
      </c>
      <c r="J17" s="43"/>
      <c r="K17" s="44"/>
      <c r="L17" s="45" t="e">
        <f>K17/#REF!</f>
        <v>#REF!</v>
      </c>
      <c r="M17" s="44"/>
      <c r="N17" s="45" t="e">
        <f>M17/#REF!</f>
        <v>#REF!</v>
      </c>
      <c r="O17" s="46">
        <f t="shared" si="0"/>
        <v>0</v>
      </c>
      <c r="P17" s="29"/>
      <c r="Q17" s="47" t="s">
        <v>31</v>
      </c>
    </row>
    <row r="18" spans="1:19" s="33" customFormat="1" ht="21.75" customHeight="1">
      <c r="A18" s="35">
        <v>414</v>
      </c>
      <c r="B18" s="36"/>
      <c r="C18" s="37">
        <v>9</v>
      </c>
      <c r="D18" s="38" t="s">
        <v>64</v>
      </c>
      <c r="E18" s="39" t="s">
        <v>65</v>
      </c>
      <c r="F18" s="39"/>
      <c r="G18" s="40">
        <v>0.18649305555555554</v>
      </c>
      <c r="H18" s="41">
        <f>G18/$Q$3</f>
        <v>0.004419790391173256</v>
      </c>
      <c r="I18" s="42">
        <f>($Q$3/G18)/24</f>
        <v>9.427294730962577</v>
      </c>
      <c r="J18" s="43"/>
      <c r="K18" s="44"/>
      <c r="L18" s="45" t="e">
        <f>K18/#REF!</f>
        <v>#REF!</v>
      </c>
      <c r="M18" s="44"/>
      <c r="N18" s="45" t="e">
        <f>M18/#REF!</f>
        <v>#REF!</v>
      </c>
      <c r="O18" s="46">
        <f t="shared" si="0"/>
        <v>0</v>
      </c>
      <c r="P18" s="29"/>
      <c r="Q18" s="58" t="s">
        <v>34</v>
      </c>
      <c r="R18" s="55">
        <v>0.13380787037037037</v>
      </c>
      <c r="S18" s="55">
        <f>R18-G18</f>
        <v>-0.05268518518518517</v>
      </c>
    </row>
    <row r="19" spans="1:15" ht="29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4" ht="13.5" customHeight="1">
      <c r="A20" s="151" t="s">
        <v>67</v>
      </c>
      <c r="B20" s="151"/>
      <c r="C20" s="151"/>
      <c r="D20" s="151"/>
    </row>
  </sheetData>
  <mergeCells count="4">
    <mergeCell ref="A20:D20"/>
    <mergeCell ref="A1:O1"/>
    <mergeCell ref="A19:O19"/>
    <mergeCell ref="A14:O14"/>
  </mergeCells>
  <printOptions gridLines="1" horizontalCentered="1"/>
  <pageMargins left="0.79" right="0.98" top="0.79" bottom="0.59" header="0.51" footer="0.51"/>
  <pageSetup fitToHeight="4" fitToWidth="1" horizontalDpi="600" verticalDpi="600" orientation="landscape" paperSize="9" scale="6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85" zoomScaleNormal="85" workbookViewId="0" topLeftCell="A1">
      <selection activeCell="G4" sqref="G4"/>
    </sheetView>
  </sheetViews>
  <sheetFormatPr defaultColWidth="7.8515625" defaultRowHeight="13.5" customHeight="1"/>
  <cols>
    <col min="1" max="1" width="7.00390625" style="1" customWidth="1"/>
    <col min="2" max="2" width="9.421875" style="1" customWidth="1"/>
    <col min="3" max="3" width="3.28125" style="2" customWidth="1"/>
    <col min="4" max="4" width="14.28125" style="2" customWidth="1"/>
    <col min="5" max="5" width="25.00390625" style="3" customWidth="1"/>
    <col min="6" max="6" width="6.8515625" style="3" customWidth="1"/>
    <col min="7" max="7" width="12.140625" style="4" customWidth="1"/>
    <col min="8" max="8" width="10.8515625" style="5" customWidth="1"/>
    <col min="9" max="9" width="11.421875" style="6" customWidth="1"/>
    <col min="10" max="10" width="2.7109375" style="6" customWidth="1"/>
    <col min="11" max="12" width="10.57421875" style="5" customWidth="1"/>
    <col min="13" max="14" width="10.8515625" style="7" customWidth="1"/>
    <col min="15" max="15" width="21.421875" style="0" customWidth="1"/>
    <col min="16" max="16" width="1.7109375" style="0" customWidth="1"/>
    <col min="17" max="17" width="38.421875" style="8" customWidth="1"/>
    <col min="18" max="18" width="16.421875" style="0" customWidth="1"/>
    <col min="19" max="19" width="17.57421875" style="0" customWidth="1"/>
    <col min="20" max="20" width="15.00390625" style="0" customWidth="1"/>
  </cols>
  <sheetData>
    <row r="1" spans="1:15" ht="7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s="9" customFormat="1" ht="18.75" customHeight="1">
      <c r="A2" s="11" t="s">
        <v>0</v>
      </c>
      <c r="B2" s="12" t="s">
        <v>1</v>
      </c>
      <c r="C2" s="13"/>
      <c r="D2" s="14" t="s">
        <v>2</v>
      </c>
      <c r="E2" s="15" t="s">
        <v>3</v>
      </c>
      <c r="F2" s="15" t="s">
        <v>4</v>
      </c>
      <c r="G2" s="16" t="s">
        <v>5</v>
      </c>
      <c r="H2" s="16" t="s">
        <v>6</v>
      </c>
      <c r="I2" s="17" t="s">
        <v>7</v>
      </c>
      <c r="J2" s="18"/>
      <c r="K2" s="19" t="s">
        <v>8</v>
      </c>
      <c r="L2" s="19"/>
      <c r="M2" s="20" t="s">
        <v>9</v>
      </c>
      <c r="N2" s="20"/>
      <c r="O2" s="21" t="s">
        <v>10</v>
      </c>
      <c r="P2" s="22"/>
      <c r="Q2" s="24" t="s">
        <v>11</v>
      </c>
    </row>
    <row r="3" spans="1:17" s="9" customFormat="1" ht="18.75" customHeight="1">
      <c r="A3" s="25"/>
      <c r="B3" s="154" t="s">
        <v>59</v>
      </c>
      <c r="C3" s="155"/>
      <c r="D3" s="155"/>
      <c r="E3" s="155"/>
      <c r="F3" s="156"/>
      <c r="G3" s="26">
        <v>42.195</v>
      </c>
      <c r="H3" s="27"/>
      <c r="I3" s="28"/>
      <c r="J3" s="28"/>
      <c r="K3" s="29"/>
      <c r="L3" s="26">
        <v>21.0975</v>
      </c>
      <c r="M3" s="30"/>
      <c r="N3" s="26">
        <v>21.0975</v>
      </c>
      <c r="O3" s="31" t="s">
        <v>12</v>
      </c>
      <c r="P3" s="31"/>
      <c r="Q3" s="32"/>
    </row>
    <row r="4" spans="1:17" s="33" customFormat="1" ht="21.75" customHeight="1">
      <c r="A4" s="35">
        <v>248</v>
      </c>
      <c r="B4" s="36">
        <v>32</v>
      </c>
      <c r="C4" s="37">
        <v>1</v>
      </c>
      <c r="D4" s="38" t="s">
        <v>13</v>
      </c>
      <c r="E4" s="39" t="s">
        <v>14</v>
      </c>
      <c r="F4" s="39"/>
      <c r="G4" s="40">
        <v>0.12055555555555557</v>
      </c>
      <c r="H4" s="41">
        <f>G4/$G$3</f>
        <v>0.0028571052389040306</v>
      </c>
      <c r="I4" s="42">
        <f aca="true" t="shared" si="0" ref="I4:I22">($G$3/G4)/24</f>
        <v>14.58352534562212</v>
      </c>
      <c r="J4" s="43"/>
      <c r="K4" s="44">
        <v>0.058541666666666665</v>
      </c>
      <c r="L4" s="45">
        <f aca="true" t="shared" si="1" ref="L4:L22">K4/$L$3</f>
        <v>0.0027748153414701585</v>
      </c>
      <c r="M4" s="44">
        <f aca="true" t="shared" si="2" ref="M4:M22">G4-K4</f>
        <v>0.0620138888888889</v>
      </c>
      <c r="N4" s="45">
        <f aca="true" t="shared" si="3" ref="N4:N22">M4/$N$3</f>
        <v>0.002939395136337903</v>
      </c>
      <c r="O4" s="46">
        <f aca="true" t="shared" si="4" ref="O4:O16">M4-K4</f>
        <v>0.0034722222222222376</v>
      </c>
      <c r="P4" s="29"/>
      <c r="Q4" s="47"/>
    </row>
    <row r="5" spans="1:17" s="33" customFormat="1" ht="21.75" customHeight="1">
      <c r="A5" s="35">
        <v>346</v>
      </c>
      <c r="B5" s="36">
        <v>66</v>
      </c>
      <c r="C5" s="37">
        <v>2</v>
      </c>
      <c r="D5" s="38" t="s">
        <v>15</v>
      </c>
      <c r="E5" s="39" t="s">
        <v>16</v>
      </c>
      <c r="F5" s="39" t="s">
        <v>4</v>
      </c>
      <c r="G5" s="40">
        <v>0.12341435185185186</v>
      </c>
      <c r="H5" s="41">
        <f>G5/$G$3</f>
        <v>0.002924857254457918</v>
      </c>
      <c r="I5" s="42">
        <f t="shared" si="0"/>
        <v>14.245709462627778</v>
      </c>
      <c r="J5" s="43"/>
      <c r="K5" s="44">
        <v>0.06013888888888889</v>
      </c>
      <c r="L5" s="45">
        <f t="shared" si="1"/>
        <v>0.00285052204710932</v>
      </c>
      <c r="M5" s="44">
        <f t="shared" si="2"/>
        <v>0.06327546296296296</v>
      </c>
      <c r="N5" s="45">
        <f t="shared" si="3"/>
        <v>0.0029991924618065157</v>
      </c>
      <c r="O5" s="46">
        <f t="shared" si="4"/>
        <v>0.0031365740740740763</v>
      </c>
      <c r="P5" s="29"/>
      <c r="Q5" s="47" t="s">
        <v>17</v>
      </c>
    </row>
    <row r="6" spans="1:17" s="33" customFormat="1" ht="21.75" customHeight="1">
      <c r="A6" s="48">
        <v>414</v>
      </c>
      <c r="B6" s="49">
        <v>3</v>
      </c>
      <c r="C6" s="50">
        <v>3</v>
      </c>
      <c r="D6" s="50" t="s">
        <v>18</v>
      </c>
      <c r="E6" s="49" t="s">
        <v>19</v>
      </c>
      <c r="F6" s="49"/>
      <c r="G6" s="51">
        <v>0.12524305555555557</v>
      </c>
      <c r="H6" s="51">
        <v>3</v>
      </c>
      <c r="I6" s="52">
        <f t="shared" si="0"/>
        <v>14.03770446354311</v>
      </c>
      <c r="J6" s="49"/>
      <c r="K6" s="53">
        <v>0.061782407407407404</v>
      </c>
      <c r="L6" s="54">
        <f t="shared" si="1"/>
        <v>0.0029284231500133857</v>
      </c>
      <c r="M6" s="56">
        <f t="shared" si="2"/>
        <v>0.06346064814814817</v>
      </c>
      <c r="N6" s="54">
        <f t="shared" si="3"/>
        <v>0.0030079700508661295</v>
      </c>
      <c r="O6" s="46">
        <f t="shared" si="4"/>
        <v>0.0016782407407407648</v>
      </c>
      <c r="P6" s="49"/>
      <c r="Q6" s="57" t="s">
        <v>20</v>
      </c>
    </row>
    <row r="7" spans="1:17" s="33" customFormat="1" ht="21.75" customHeight="1">
      <c r="A7" s="35">
        <v>431</v>
      </c>
      <c r="B7" s="36">
        <v>69</v>
      </c>
      <c r="C7" s="37">
        <v>4</v>
      </c>
      <c r="D7" s="38" t="s">
        <v>21</v>
      </c>
      <c r="E7" s="39" t="s">
        <v>22</v>
      </c>
      <c r="F7" s="39"/>
      <c r="G7" s="40">
        <v>0.12585648148148149</v>
      </c>
      <c r="H7" s="41">
        <f aca="true" t="shared" si="5" ref="H7:H22">G7/$G$3</f>
        <v>0.0029827344823197413</v>
      </c>
      <c r="I7" s="42">
        <f t="shared" si="0"/>
        <v>13.96928453191098</v>
      </c>
      <c r="J7" s="43"/>
      <c r="K7" s="44">
        <v>0.061782407407407404</v>
      </c>
      <c r="L7" s="45">
        <f t="shared" si="1"/>
        <v>0.0029284231500133857</v>
      </c>
      <c r="M7" s="44">
        <f t="shared" si="2"/>
        <v>0.06407407407407409</v>
      </c>
      <c r="N7" s="45">
        <f t="shared" si="3"/>
        <v>0.0030370458146260974</v>
      </c>
      <c r="O7" s="46">
        <f t="shared" si="4"/>
        <v>0.002291666666666685</v>
      </c>
      <c r="P7" s="29"/>
      <c r="Q7" s="47"/>
    </row>
    <row r="8" spans="1:20" s="33" customFormat="1" ht="21.75" customHeight="1">
      <c r="A8" s="35">
        <v>485</v>
      </c>
      <c r="B8" s="36">
        <v>145</v>
      </c>
      <c r="C8" s="37">
        <v>5</v>
      </c>
      <c r="D8" s="38" t="s">
        <v>23</v>
      </c>
      <c r="E8" s="39" t="s">
        <v>24</v>
      </c>
      <c r="F8" s="39" t="s">
        <v>4</v>
      </c>
      <c r="G8" s="40">
        <v>0.12743055555555555</v>
      </c>
      <c r="H8" s="41">
        <f t="shared" si="5"/>
        <v>0.0030200392358230963</v>
      </c>
      <c r="I8" s="42">
        <f t="shared" si="0"/>
        <v>13.796730245231608</v>
      </c>
      <c r="J8" s="43"/>
      <c r="K8" s="44">
        <v>0.06175925925925926</v>
      </c>
      <c r="L8" s="45">
        <f t="shared" si="1"/>
        <v>0.0029273259513809343</v>
      </c>
      <c r="M8" s="44">
        <f t="shared" si="2"/>
        <v>0.06567129629629628</v>
      </c>
      <c r="N8" s="45">
        <f t="shared" si="3"/>
        <v>0.0031127525202652583</v>
      </c>
      <c r="O8" s="46">
        <f t="shared" si="4"/>
        <v>0.003912037037037026</v>
      </c>
      <c r="P8" s="29"/>
      <c r="Q8" s="47" t="s">
        <v>25</v>
      </c>
      <c r="S8" s="55"/>
      <c r="T8" s="55"/>
    </row>
    <row r="9" spans="1:17" s="33" customFormat="1" ht="21.75" customHeight="1">
      <c r="A9" s="35">
        <v>528</v>
      </c>
      <c r="B9" s="36">
        <v>108</v>
      </c>
      <c r="C9" s="37">
        <v>6</v>
      </c>
      <c r="D9" s="38" t="s">
        <v>21</v>
      </c>
      <c r="E9" s="39" t="s">
        <v>26</v>
      </c>
      <c r="F9" s="39"/>
      <c r="G9" s="40">
        <v>0.12887731481481482</v>
      </c>
      <c r="H9" s="41">
        <f t="shared" si="5"/>
        <v>0.00305432669308721</v>
      </c>
      <c r="I9" s="42">
        <f t="shared" si="0"/>
        <v>13.641850022451727</v>
      </c>
      <c r="J9" s="43"/>
      <c r="K9" s="44">
        <v>0.06332175925925926</v>
      </c>
      <c r="L9" s="45">
        <f t="shared" si="1"/>
        <v>0.0030013868590714186</v>
      </c>
      <c r="M9" s="44">
        <f t="shared" si="2"/>
        <v>0.06555555555555556</v>
      </c>
      <c r="N9" s="45">
        <f t="shared" si="3"/>
        <v>0.003107266527103001</v>
      </c>
      <c r="O9" s="46">
        <f t="shared" si="4"/>
        <v>0.002233796296296303</v>
      </c>
      <c r="P9" s="29"/>
      <c r="Q9" s="47"/>
    </row>
    <row r="10" spans="1:17" s="33" customFormat="1" ht="21.75" customHeight="1">
      <c r="A10" s="35">
        <v>590</v>
      </c>
      <c r="B10" s="36">
        <v>120</v>
      </c>
      <c r="C10" s="37">
        <v>7</v>
      </c>
      <c r="D10" s="38" t="s">
        <v>27</v>
      </c>
      <c r="E10" s="39" t="s">
        <v>28</v>
      </c>
      <c r="F10" s="39"/>
      <c r="G10" s="40">
        <v>0.1303125</v>
      </c>
      <c r="H10" s="41">
        <f t="shared" si="5"/>
        <v>0.00308833985069321</v>
      </c>
      <c r="I10" s="42">
        <f t="shared" si="0"/>
        <v>13.491606714628297</v>
      </c>
      <c r="J10" s="43"/>
      <c r="K10" s="44">
        <v>0.06177083333333333</v>
      </c>
      <c r="L10" s="45">
        <f t="shared" si="1"/>
        <v>0.0029278745506971598</v>
      </c>
      <c r="M10" s="44">
        <f t="shared" si="2"/>
        <v>0.06854166666666667</v>
      </c>
      <c r="N10" s="45">
        <f t="shared" si="3"/>
        <v>0.00324880515068926</v>
      </c>
      <c r="O10" s="46">
        <f t="shared" si="4"/>
        <v>0.006770833333333337</v>
      </c>
      <c r="P10" s="29"/>
      <c r="Q10" s="47"/>
    </row>
    <row r="11" spans="1:17" s="33" customFormat="1" ht="21.75" customHeight="1">
      <c r="A11" s="35">
        <v>598</v>
      </c>
      <c r="B11" s="36">
        <v>122</v>
      </c>
      <c r="C11" s="37">
        <v>8</v>
      </c>
      <c r="D11" s="38" t="s">
        <v>29</v>
      </c>
      <c r="E11" s="39" t="s">
        <v>30</v>
      </c>
      <c r="F11" s="39" t="s">
        <v>4</v>
      </c>
      <c r="G11" s="40">
        <v>0.13050925925925924</v>
      </c>
      <c r="H11" s="41">
        <f t="shared" si="5"/>
        <v>0.003093002944881129</v>
      </c>
      <c r="I11" s="42">
        <f t="shared" si="0"/>
        <v>13.47126640652714</v>
      </c>
      <c r="J11" s="43"/>
      <c r="K11" s="44">
        <v>0.06175925925925926</v>
      </c>
      <c r="L11" s="45">
        <f t="shared" si="1"/>
        <v>0.0029273259513809343</v>
      </c>
      <c r="M11" s="44">
        <f t="shared" si="2"/>
        <v>0.06874999999999998</v>
      </c>
      <c r="N11" s="45">
        <f t="shared" si="3"/>
        <v>0.0032586799383813236</v>
      </c>
      <c r="O11" s="46">
        <f t="shared" si="4"/>
        <v>0.006990740740740721</v>
      </c>
      <c r="P11" s="29"/>
      <c r="Q11" s="47" t="s">
        <v>31</v>
      </c>
    </row>
    <row r="12" spans="1:19" s="33" customFormat="1" ht="21.75" customHeight="1">
      <c r="A12" s="35">
        <v>662</v>
      </c>
      <c r="B12" s="36">
        <v>117</v>
      </c>
      <c r="C12" s="37">
        <v>9</v>
      </c>
      <c r="D12" s="38" t="s">
        <v>32</v>
      </c>
      <c r="E12" s="39" t="s">
        <v>33</v>
      </c>
      <c r="F12" s="39" t="s">
        <v>4</v>
      </c>
      <c r="G12" s="40">
        <v>0.131875</v>
      </c>
      <c r="H12" s="41">
        <f t="shared" si="5"/>
        <v>0.0031253703045384523</v>
      </c>
      <c r="I12" s="42">
        <f t="shared" si="0"/>
        <v>13.33175355450237</v>
      </c>
      <c r="J12" s="43"/>
      <c r="K12" s="44">
        <v>0.06473379629629629</v>
      </c>
      <c r="L12" s="45">
        <f t="shared" si="1"/>
        <v>0.0030683159756509674</v>
      </c>
      <c r="M12" s="44">
        <f t="shared" si="2"/>
        <v>0.0671412037037037</v>
      </c>
      <c r="N12" s="45">
        <f t="shared" si="3"/>
        <v>0.003182424633425937</v>
      </c>
      <c r="O12" s="46">
        <f t="shared" si="4"/>
        <v>0.0024074074074074137</v>
      </c>
      <c r="P12" s="29"/>
      <c r="Q12" s="58" t="s">
        <v>34</v>
      </c>
      <c r="R12" s="55">
        <v>0.13380787037037037</v>
      </c>
      <c r="S12" s="55">
        <f>R12-G12</f>
        <v>0.0019328703703703765</v>
      </c>
    </row>
    <row r="13" spans="1:19" s="33" customFormat="1" ht="21.75" customHeight="1">
      <c r="A13" s="35">
        <v>1288</v>
      </c>
      <c r="B13" s="36">
        <v>93</v>
      </c>
      <c r="C13" s="37">
        <v>10</v>
      </c>
      <c r="D13" s="38" t="s">
        <v>35</v>
      </c>
      <c r="E13" s="39" t="s">
        <v>36</v>
      </c>
      <c r="F13" s="39"/>
      <c r="G13" s="40">
        <v>0.14212962962962963</v>
      </c>
      <c r="H13" s="41">
        <f t="shared" si="5"/>
        <v>0.003368399801626487</v>
      </c>
      <c r="I13" s="42">
        <f t="shared" si="0"/>
        <v>12.36986970684039</v>
      </c>
      <c r="J13" s="43"/>
      <c r="K13" s="44">
        <v>0.07008101851851851</v>
      </c>
      <c r="L13" s="45">
        <f t="shared" si="1"/>
        <v>0.003321768859747293</v>
      </c>
      <c r="M13" s="44">
        <f t="shared" si="2"/>
        <v>0.07204861111111112</v>
      </c>
      <c r="N13" s="45">
        <f t="shared" si="3"/>
        <v>0.003415030743505682</v>
      </c>
      <c r="O13" s="46">
        <f t="shared" si="4"/>
        <v>0.001967592592592604</v>
      </c>
      <c r="P13" s="29"/>
      <c r="Q13" s="58"/>
      <c r="R13" s="55"/>
      <c r="S13" s="55"/>
    </row>
    <row r="14" spans="1:19" s="33" customFormat="1" ht="21.75" customHeight="1">
      <c r="A14" s="35">
        <v>1627</v>
      </c>
      <c r="B14" s="36">
        <v>366</v>
      </c>
      <c r="C14" s="37">
        <v>11</v>
      </c>
      <c r="D14" s="38" t="s">
        <v>37</v>
      </c>
      <c r="E14" s="39" t="s">
        <v>38</v>
      </c>
      <c r="F14" s="39" t="s">
        <v>4</v>
      </c>
      <c r="G14" s="40">
        <v>0.14644675925925926</v>
      </c>
      <c r="H14" s="41">
        <f t="shared" si="5"/>
        <v>0.0034707135741026012</v>
      </c>
      <c r="I14" s="42">
        <f t="shared" si="0"/>
        <v>12.005216154271714</v>
      </c>
      <c r="J14" s="43"/>
      <c r="K14" s="44">
        <v>0.07024305555555556</v>
      </c>
      <c r="L14" s="45">
        <f t="shared" si="1"/>
        <v>0.003329449250174455</v>
      </c>
      <c r="M14" s="44">
        <f t="shared" si="2"/>
        <v>0.0762037037037037</v>
      </c>
      <c r="N14" s="45">
        <f t="shared" si="3"/>
        <v>0.003611977898030748</v>
      </c>
      <c r="O14" s="46">
        <f t="shared" si="4"/>
        <v>0.0059606481481481455</v>
      </c>
      <c r="P14" s="29"/>
      <c r="Q14" s="47" t="s">
        <v>39</v>
      </c>
      <c r="R14" s="55">
        <v>0.15027777777777776</v>
      </c>
      <c r="S14" s="55">
        <f>R14-G14</f>
        <v>0.0038310185185184975</v>
      </c>
    </row>
    <row r="15" spans="1:17" s="33" customFormat="1" ht="21.75" customHeight="1">
      <c r="A15" s="35">
        <v>2001</v>
      </c>
      <c r="B15" s="36">
        <v>440</v>
      </c>
      <c r="C15" s="37">
        <v>12</v>
      </c>
      <c r="D15" s="38" t="s">
        <v>40</v>
      </c>
      <c r="E15" s="39" t="s">
        <v>41</v>
      </c>
      <c r="F15" s="39"/>
      <c r="G15" s="40">
        <v>0.15155092592592592</v>
      </c>
      <c r="H15" s="41">
        <f t="shared" si="5"/>
        <v>0.003591679723330393</v>
      </c>
      <c r="I15" s="42">
        <f t="shared" si="0"/>
        <v>11.60088590193982</v>
      </c>
      <c r="J15" s="43"/>
      <c r="K15" s="44">
        <v>0.07484953703703703</v>
      </c>
      <c r="L15" s="45">
        <f t="shared" si="1"/>
        <v>0.0035477917780323276</v>
      </c>
      <c r="M15" s="44">
        <f t="shared" si="2"/>
        <v>0.07670138888888889</v>
      </c>
      <c r="N15" s="45">
        <f t="shared" si="3"/>
        <v>0.003635567668628458</v>
      </c>
      <c r="O15" s="46">
        <f t="shared" si="4"/>
        <v>0.0018518518518518545</v>
      </c>
      <c r="P15" s="29"/>
      <c r="Q15" s="47"/>
    </row>
    <row r="16" spans="1:17" s="33" customFormat="1" ht="21.75" customHeight="1">
      <c r="A16" s="35">
        <v>3051</v>
      </c>
      <c r="B16" s="36">
        <v>138</v>
      </c>
      <c r="C16" s="37">
        <v>13</v>
      </c>
      <c r="D16" s="38" t="s">
        <v>42</v>
      </c>
      <c r="E16" s="39" t="s">
        <v>43</v>
      </c>
      <c r="F16" s="39"/>
      <c r="G16" s="40">
        <v>0.16046296296296295</v>
      </c>
      <c r="H16" s="41">
        <f t="shared" si="5"/>
        <v>0.00380289046007733</v>
      </c>
      <c r="I16" s="42">
        <f t="shared" si="0"/>
        <v>10.956578188113099</v>
      </c>
      <c r="J16" s="43"/>
      <c r="K16" s="44">
        <v>0.07795138888888889</v>
      </c>
      <c r="L16" s="45">
        <f t="shared" si="1"/>
        <v>0.0036948163947808457</v>
      </c>
      <c r="M16" s="44">
        <f t="shared" si="2"/>
        <v>0.08251157407407406</v>
      </c>
      <c r="N16" s="45">
        <f t="shared" si="3"/>
        <v>0.003910964525373815</v>
      </c>
      <c r="O16" s="46">
        <f t="shared" si="4"/>
        <v>0.004560185185185167</v>
      </c>
      <c r="P16" s="29"/>
      <c r="Q16" s="47"/>
    </row>
    <row r="17" spans="1:17" s="33" customFormat="1" ht="21.75" customHeight="1">
      <c r="A17" s="35">
        <v>3296</v>
      </c>
      <c r="B17" s="36">
        <v>644</v>
      </c>
      <c r="C17" s="37">
        <v>14</v>
      </c>
      <c r="D17" s="38" t="s">
        <v>44</v>
      </c>
      <c r="E17" s="39" t="s">
        <v>45</v>
      </c>
      <c r="F17" s="39" t="s">
        <v>46</v>
      </c>
      <c r="G17" s="40">
        <v>0.16231481481481483</v>
      </c>
      <c r="H17" s="41">
        <f t="shared" si="5"/>
        <v>0.003846778405375396</v>
      </c>
      <c r="I17" s="42">
        <f t="shared" si="0"/>
        <v>10.83157444381061</v>
      </c>
      <c r="J17" s="43"/>
      <c r="K17" s="44">
        <v>0.0821412037037037</v>
      </c>
      <c r="L17" s="45">
        <f t="shared" si="1"/>
        <v>0.0038934093472545897</v>
      </c>
      <c r="M17" s="44">
        <f t="shared" si="2"/>
        <v>0.08017361111111113</v>
      </c>
      <c r="N17" s="45">
        <f t="shared" si="3"/>
        <v>0.003800147463496202</v>
      </c>
      <c r="O17" s="59">
        <f>K17-M17</f>
        <v>0.0019675925925925764</v>
      </c>
      <c r="P17" s="29"/>
      <c r="Q17" s="47"/>
    </row>
    <row r="18" spans="1:19" s="33" customFormat="1" ht="21.75" customHeight="1">
      <c r="A18" s="35">
        <v>3515</v>
      </c>
      <c r="B18" s="36">
        <v>344</v>
      </c>
      <c r="C18" s="37">
        <v>15</v>
      </c>
      <c r="D18" s="38" t="s">
        <v>47</v>
      </c>
      <c r="E18" s="39" t="s">
        <v>48</v>
      </c>
      <c r="F18" s="39" t="s">
        <v>4</v>
      </c>
      <c r="G18" s="40">
        <v>0.16520833333333332</v>
      </c>
      <c r="H18" s="41">
        <f t="shared" si="5"/>
        <v>0.003915353319903622</v>
      </c>
      <c r="I18" s="42">
        <f t="shared" si="0"/>
        <v>10.641866330390922</v>
      </c>
      <c r="J18" s="43"/>
      <c r="K18" s="44">
        <v>0.08122685185185186</v>
      </c>
      <c r="L18" s="45">
        <f t="shared" si="1"/>
        <v>0.0038500700012727507</v>
      </c>
      <c r="M18" s="44">
        <f t="shared" si="2"/>
        <v>0.08398148148148146</v>
      </c>
      <c r="N18" s="45">
        <f t="shared" si="3"/>
        <v>0.003980636638534493</v>
      </c>
      <c r="O18" s="46">
        <f>M18-K18</f>
        <v>0.002754629629629607</v>
      </c>
      <c r="P18" s="29"/>
      <c r="Q18" s="47" t="s">
        <v>49</v>
      </c>
      <c r="R18" s="55">
        <v>0.1778587962962963</v>
      </c>
      <c r="S18" s="55">
        <f>R18-G18</f>
        <v>0.012650462962962988</v>
      </c>
    </row>
    <row r="19" spans="1:17" s="33" customFormat="1" ht="21.75" customHeight="1">
      <c r="A19" s="35">
        <v>4638</v>
      </c>
      <c r="B19" s="36"/>
      <c r="C19" s="37">
        <v>16</v>
      </c>
      <c r="D19" s="38" t="s">
        <v>50</v>
      </c>
      <c r="E19" s="39" t="s">
        <v>22</v>
      </c>
      <c r="F19" s="39"/>
      <c r="G19" s="40">
        <v>0.17697916666666666</v>
      </c>
      <c r="H19" s="41">
        <f t="shared" si="5"/>
        <v>0.004194316072204447</v>
      </c>
      <c r="I19" s="42">
        <f t="shared" si="0"/>
        <v>9.934078869923484</v>
      </c>
      <c r="J19" s="43"/>
      <c r="K19" s="44">
        <v>0.08121527777777778</v>
      </c>
      <c r="L19" s="45">
        <f t="shared" si="1"/>
        <v>0.0038495214019565243</v>
      </c>
      <c r="M19" s="44">
        <f t="shared" si="2"/>
        <v>0.09576388888888888</v>
      </c>
      <c r="N19" s="45">
        <f t="shared" si="3"/>
        <v>0.00453911074245237</v>
      </c>
      <c r="O19" s="46">
        <f>M19-K19</f>
        <v>0.01454861111111111</v>
      </c>
      <c r="P19" s="29"/>
      <c r="Q19" s="47"/>
    </row>
    <row r="20" spans="1:17" s="33" customFormat="1" ht="21.75" customHeight="1">
      <c r="A20" s="35">
        <v>4840</v>
      </c>
      <c r="B20" s="36">
        <v>156</v>
      </c>
      <c r="C20" s="37">
        <v>17</v>
      </c>
      <c r="D20" s="38" t="s">
        <v>51</v>
      </c>
      <c r="E20" s="39" t="s">
        <v>52</v>
      </c>
      <c r="F20" s="39"/>
      <c r="G20" s="40">
        <v>0.17707175925925925</v>
      </c>
      <c r="H20" s="41">
        <f t="shared" si="5"/>
        <v>0.00419651046946935</v>
      </c>
      <c r="I20" s="42">
        <f t="shared" si="0"/>
        <v>9.928884240800054</v>
      </c>
      <c r="J20" s="43"/>
      <c r="K20" s="44">
        <v>0.08325231481481482</v>
      </c>
      <c r="L20" s="45">
        <f t="shared" si="1"/>
        <v>0.0039460748816122675</v>
      </c>
      <c r="M20" s="44">
        <f t="shared" si="2"/>
        <v>0.09381944444444443</v>
      </c>
      <c r="N20" s="45">
        <f t="shared" si="3"/>
        <v>0.004446946057326433</v>
      </c>
      <c r="O20" s="46">
        <f>M20-K20</f>
        <v>0.010567129629629607</v>
      </c>
      <c r="P20" s="29"/>
      <c r="Q20" s="47"/>
    </row>
    <row r="21" spans="1:17" s="33" customFormat="1" ht="21.75" customHeight="1">
      <c r="A21" s="35">
        <v>4841</v>
      </c>
      <c r="B21" s="36">
        <v>99</v>
      </c>
      <c r="C21" s="37">
        <v>18</v>
      </c>
      <c r="D21" s="38" t="s">
        <v>53</v>
      </c>
      <c r="E21" s="60" t="s">
        <v>54</v>
      </c>
      <c r="F21" s="39"/>
      <c r="G21" s="40">
        <v>0.17712962962962964</v>
      </c>
      <c r="H21" s="41">
        <f t="shared" si="5"/>
        <v>0.004197881967759915</v>
      </c>
      <c r="I21" s="42">
        <f t="shared" si="0"/>
        <v>9.925640355462624</v>
      </c>
      <c r="J21" s="43"/>
      <c r="K21" s="44">
        <v>0.08215277777777778</v>
      </c>
      <c r="L21" s="45">
        <f t="shared" si="1"/>
        <v>0.0038939579465708156</v>
      </c>
      <c r="M21" s="44">
        <f t="shared" si="2"/>
        <v>0.09497685185185185</v>
      </c>
      <c r="N21" s="45">
        <f t="shared" si="3"/>
        <v>0.004501805988949016</v>
      </c>
      <c r="O21" s="46">
        <f>M21-K21</f>
        <v>0.012824074074074071</v>
      </c>
      <c r="P21" s="29"/>
      <c r="Q21" s="47"/>
    </row>
    <row r="22" spans="1:17" s="33" customFormat="1" ht="21.75" customHeight="1">
      <c r="A22" s="35">
        <v>5075</v>
      </c>
      <c r="B22" s="36">
        <v>67</v>
      </c>
      <c r="C22" s="37">
        <v>19</v>
      </c>
      <c r="D22" s="38" t="s">
        <v>55</v>
      </c>
      <c r="E22" s="39" t="s">
        <v>56</v>
      </c>
      <c r="F22" s="39"/>
      <c r="G22" s="40">
        <v>0.1796875</v>
      </c>
      <c r="H22" s="41">
        <f t="shared" si="5"/>
        <v>0.004258502192202867</v>
      </c>
      <c r="I22" s="42">
        <f t="shared" si="0"/>
        <v>9.784347826086956</v>
      </c>
      <c r="J22" s="43"/>
      <c r="K22" s="44">
        <v>0.08674768518518518</v>
      </c>
      <c r="L22" s="45">
        <f t="shared" si="1"/>
        <v>0.004111751875112463</v>
      </c>
      <c r="M22" s="44">
        <f t="shared" si="2"/>
        <v>0.09293981481481482</v>
      </c>
      <c r="N22" s="45">
        <f t="shared" si="3"/>
        <v>0.004405252509293273</v>
      </c>
      <c r="O22" s="46">
        <f>M22-K22</f>
        <v>0.006192129629629645</v>
      </c>
      <c r="P22" s="29"/>
      <c r="Q22" s="47" t="s">
        <v>57</v>
      </c>
    </row>
    <row r="23" spans="1:17" s="33" customFormat="1" ht="21.75" customHeight="1">
      <c r="A23" s="149" t="s">
        <v>58</v>
      </c>
      <c r="B23" s="149"/>
      <c r="C23" s="34"/>
      <c r="D23" s="61"/>
      <c r="E23" s="61"/>
      <c r="F23" s="62"/>
      <c r="G23" s="63"/>
      <c r="H23" s="10"/>
      <c r="I23" s="64"/>
      <c r="J23" s="64"/>
      <c r="K23" s="10"/>
      <c r="L23" s="10"/>
      <c r="M23" s="10"/>
      <c r="N23" s="10"/>
      <c r="O23" s="65"/>
      <c r="P23" s="66"/>
      <c r="Q23" s="23"/>
    </row>
    <row r="24" spans="1:15" ht="29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mergeCells count="4">
    <mergeCell ref="A1:O1"/>
    <mergeCell ref="B3:F3"/>
    <mergeCell ref="A23:B23"/>
    <mergeCell ref="A24:O24"/>
  </mergeCells>
  <printOptions gridLines="1" horizontalCentered="1"/>
  <pageMargins left="0.79" right="0.98" top="0.79" bottom="0.59" header="0.51" footer="0.51"/>
  <pageSetup fitToHeight="4" fitToWidth="1" horizontalDpi="600" verticalDpi="6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¨Peeters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Peeters</cp:lastModifiedBy>
  <cp:lastPrinted>2011-10-18T12:24:12Z</cp:lastPrinted>
  <dcterms:created xsi:type="dcterms:W3CDTF">2003-09-30T13:21:41Z</dcterms:created>
  <dcterms:modified xsi:type="dcterms:W3CDTF">2011-10-18T12:50:47Z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