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81" activeTab="2"/>
  </bookViews>
  <sheets>
    <sheet name="CrossdJ" sheetId="1" r:id="rId1"/>
    <sheet name="DdHasselt" sheetId="2" r:id="rId2"/>
    <sheet name="Centr.Mol" sheetId="3" r:id="rId3"/>
    <sheet name="GielsBos10" sheetId="4" r:id="rId4"/>
    <sheet name="Gerhagen" sheetId="5" r:id="rId5"/>
    <sheet name="Kasterlee" sheetId="6" r:id="rId6"/>
    <sheet name="Classic" sheetId="7" r:id="rId7"/>
    <sheet name="CCM" sheetId="8" r:id="rId8"/>
    <sheet name="Zonhoven" sheetId="9" r:id="rId9"/>
    <sheet name="Geel" sheetId="10" r:id="rId10"/>
    <sheet name="Ramsel" sheetId="11" r:id="rId11"/>
    <sheet name="Balen" sheetId="12" r:id="rId12"/>
    <sheet name="VorstLaakd" sheetId="13" r:id="rId13"/>
    <sheet name="Brussel" sheetId="14" r:id="rId14"/>
    <sheet name="Dessel" sheetId="15" r:id="rId15"/>
    <sheet name="Engstraat" sheetId="16" r:id="rId16"/>
    <sheet name="Abdijen" sheetId="17" r:id="rId17"/>
    <sheet name="Holven" sheetId="18" r:id="rId18"/>
    <sheet name="Antwerp" sheetId="19" r:id="rId19"/>
    <sheet name="Reusel" sheetId="20" r:id="rId20"/>
    <sheet name="Rozenberg" sheetId="21" r:id="rId21"/>
    <sheet name="Veldhoven" sheetId="22" r:id="rId22"/>
    <sheet name="Flitsrun" sheetId="23" r:id="rId23"/>
    <sheet name="Kiewit" sheetId="24" r:id="rId24"/>
    <sheet name="Kajak" sheetId="25" r:id="rId25"/>
    <sheet name="Nuclea" sheetId="26" r:id="rId26"/>
  </sheets>
  <externalReferences>
    <externalReference r:id="rId29"/>
  </externalReferences>
  <definedNames>
    <definedName name="_xlnm.Print_Titles" localSheetId="2">'Centr.Mol'!$1:$3</definedName>
  </definedNames>
  <calcPr fullCalcOnLoad="1" refMode="R1C1"/>
</workbook>
</file>

<file path=xl/sharedStrings.xml><?xml version="1.0" encoding="utf-8"?>
<sst xmlns="http://schemas.openxmlformats.org/spreadsheetml/2006/main" count="2342" uniqueCount="882">
  <si>
    <t>Luc WILLEKENS</t>
  </si>
  <si>
    <t>237</t>
  </si>
  <si>
    <t>Jo ERPELS</t>
  </si>
  <si>
    <t>0:52:54</t>
  </si>
  <si>
    <t>238</t>
  </si>
  <si>
    <t>Bob WOUTERS</t>
  </si>
  <si>
    <t>241</t>
  </si>
  <si>
    <t>Willy GEUBBELMANS</t>
  </si>
  <si>
    <t>0:53:10</t>
  </si>
  <si>
    <t>244</t>
  </si>
  <si>
    <t xml:space="preserve">François VANLOMMEL </t>
  </si>
  <si>
    <t>0:53:25</t>
  </si>
  <si>
    <t xml:space="preserve">Lydie VANGEEL </t>
  </si>
  <si>
    <t>0:53:26</t>
  </si>
  <si>
    <t>245</t>
  </si>
  <si>
    <t xml:space="preserve">Fons BELMANS </t>
  </si>
  <si>
    <t>0:53:27</t>
  </si>
  <si>
    <t>259</t>
  </si>
  <si>
    <t xml:space="preserve">Chris VANHOOF </t>
  </si>
  <si>
    <t>0:54:40</t>
  </si>
  <si>
    <t>51</t>
  </si>
  <si>
    <t>Pascale BOGAERTS</t>
  </si>
  <si>
    <t>0:54:53</t>
  </si>
  <si>
    <t>264</t>
  </si>
  <si>
    <t xml:space="preserve">Davy VREYS </t>
  </si>
  <si>
    <t>0:54:56</t>
  </si>
  <si>
    <t>267</t>
  </si>
  <si>
    <t>François GIELEN</t>
  </si>
  <si>
    <t>0:55:44</t>
  </si>
  <si>
    <t>Jan BOELAERS</t>
  </si>
  <si>
    <t>59</t>
  </si>
  <si>
    <t>Nicole VANGEEL</t>
  </si>
  <si>
    <t>0:57:32</t>
  </si>
  <si>
    <t>283</t>
  </si>
  <si>
    <t>60</t>
  </si>
  <si>
    <t>Siegrid VAN ROMPAEY</t>
  </si>
  <si>
    <t>0:57:34</t>
  </si>
  <si>
    <t>285</t>
  </si>
  <si>
    <t>Dirk VANLEEUW</t>
  </si>
  <si>
    <t>286</t>
  </si>
  <si>
    <t>Jozef DUPONT</t>
  </si>
  <si>
    <t>293</t>
  </si>
  <si>
    <t>Walter MARIËN</t>
  </si>
  <si>
    <t>0:57:52</t>
  </si>
  <si>
    <t>Marina BERGHMANS</t>
  </si>
  <si>
    <t>0:57:56</t>
  </si>
  <si>
    <t>65</t>
  </si>
  <si>
    <t>Maddy BARTHOLOMEUS</t>
  </si>
  <si>
    <t>80</t>
  </si>
  <si>
    <t>Lutgart LODEWIJCKX</t>
  </si>
  <si>
    <t>1:00:34</t>
  </si>
  <si>
    <t>318</t>
  </si>
  <si>
    <t>Jerry SLEGERS</t>
  </si>
  <si>
    <t>1:02:03</t>
  </si>
  <si>
    <t>Aline RAEYMAEKERS</t>
  </si>
  <si>
    <t>323</t>
  </si>
  <si>
    <t>François VAN DE CRAEN</t>
  </si>
  <si>
    <t>1:03:36</t>
  </si>
  <si>
    <t>324</t>
  </si>
  <si>
    <t>Roger VAN DE CRAEN</t>
  </si>
  <si>
    <t>1:05:12</t>
  </si>
  <si>
    <t>101</t>
  </si>
  <si>
    <t>Ilse GEBOERS</t>
  </si>
  <si>
    <t>102</t>
  </si>
  <si>
    <t>Anne SLEGERS</t>
  </si>
  <si>
    <t>1:05:42</t>
  </si>
  <si>
    <t>109</t>
  </si>
  <si>
    <t>Hilde MAST</t>
  </si>
  <si>
    <t>1:07:02</t>
  </si>
  <si>
    <t>110</t>
  </si>
  <si>
    <t>Mia MANGELSCHOTS</t>
  </si>
  <si>
    <t>1:07:03</t>
  </si>
  <si>
    <t>,</t>
  </si>
  <si>
    <t>PROFICIAT IEDEREEN !!!</t>
  </si>
  <si>
    <t>(toch 72 lopers komen opdagen (bedankt!) en dit ondanks de gure weersomstandigheden)</t>
  </si>
  <si>
    <t>(alhoewel:  op 500 meter zware wind op kop na, viel het allemaal wel mee in de bossen)</t>
  </si>
  <si>
    <t>Aankomsten</t>
  </si>
  <si>
    <t>Dames 5 km</t>
  </si>
  <si>
    <t>Heren 5 km</t>
  </si>
  <si>
    <t>Dames 10 km</t>
  </si>
  <si>
    <t>Heren 10 km</t>
  </si>
  <si>
    <t>waarvan 70 Vabcoërs</t>
  </si>
  <si>
    <t>=11%</t>
  </si>
  <si>
    <t>Greta SEYEN</t>
  </si>
  <si>
    <t>Kobe VERSTAPPEN</t>
  </si>
  <si>
    <t>(34 finishers)</t>
  </si>
  <si>
    <t>(65 finishers)</t>
  </si>
  <si>
    <t>(45 finishers)</t>
  </si>
  <si>
    <t>46ste NUCLEA CROSS</t>
  </si>
  <si>
    <t>Glen</t>
  </si>
  <si>
    <t>1ste Dame</t>
  </si>
  <si>
    <t>Tooni</t>
  </si>
  <si>
    <t>DIERCKX</t>
  </si>
  <si>
    <t>(46 deelnemers van de 89 aankomsten!, dat is méér dan helft!)</t>
  </si>
  <si>
    <t>Rudy Melis</t>
  </si>
  <si>
    <t>Richard Peeters</t>
  </si>
  <si>
    <t>Ivo Alderson</t>
  </si>
  <si>
    <t>Vmol FRK</t>
  </si>
  <si>
    <t>Roger van de Craen</t>
  </si>
  <si>
    <t>Kris De Houwer</t>
  </si>
  <si>
    <t>74 ingeschreven ploegen'</t>
  </si>
  <si>
    <t>Estafette GIELS BOS - Vosselaar</t>
  </si>
  <si>
    <t>Mol</t>
  </si>
  <si>
    <t>Cools Jef</t>
  </si>
  <si>
    <t>1° dame</t>
  </si>
  <si>
    <t>2° dame</t>
  </si>
  <si>
    <t>1° Heer</t>
  </si>
  <si>
    <t>3° Heer</t>
  </si>
  <si>
    <t>Caers Jozef</t>
  </si>
  <si>
    <t>Vanlommel François</t>
  </si>
  <si>
    <t>Willekens Luc</t>
  </si>
  <si>
    <t>Maarten</t>
  </si>
  <si>
    <t>BASTIJNS</t>
  </si>
  <si>
    <t>Greet</t>
  </si>
  <si>
    <t>Nello</t>
  </si>
  <si>
    <t>GOFFIN</t>
  </si>
  <si>
    <t>DONDERS</t>
  </si>
  <si>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</si>
  <si>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</si>
  <si>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</si>
  <si>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</si>
  <si>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</si>
  <si>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</si>
  <si>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</si>
  <si>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</si>
  <si>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</si>
  <si>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Jan</t>
  </si>
  <si>
    <t>VAN GOMPEL</t>
  </si>
  <si>
    <t>Peter</t>
  </si>
  <si>
    <t>Rudi</t>
  </si>
  <si>
    <t>CONVENS</t>
  </si>
  <si>
    <t>PEETERS</t>
  </si>
  <si>
    <t>Mario</t>
  </si>
  <si>
    <t>DEKKERS</t>
  </si>
  <si>
    <t>Elke</t>
  </si>
  <si>
    <t>MEEUS</t>
  </si>
  <si>
    <t>Michel</t>
  </si>
  <si>
    <t>LUYPAERTS</t>
  </si>
  <si>
    <t>VAN HOOF</t>
  </si>
  <si>
    <t>Dirk</t>
  </si>
  <si>
    <t>Jo</t>
  </si>
  <si>
    <t>RUELENS</t>
  </si>
  <si>
    <t>Marc</t>
  </si>
  <si>
    <t>BAKELANTS</t>
  </si>
  <si>
    <t>Bert</t>
  </si>
  <si>
    <t>Nadine</t>
  </si>
  <si>
    <t>GEUENS</t>
  </si>
  <si>
    <t>Pascale</t>
  </si>
  <si>
    <t>BOGAERTS</t>
  </si>
  <si>
    <t>Kris</t>
  </si>
  <si>
    <t>Ange</t>
  </si>
  <si>
    <t>VENNEKENS</t>
  </si>
  <si>
    <t>Wim</t>
  </si>
  <si>
    <t>GEERTS</t>
  </si>
  <si>
    <t>Koen</t>
  </si>
  <si>
    <t>BINNEMANS</t>
  </si>
  <si>
    <t>Carlo</t>
  </si>
  <si>
    <t>STEVENS</t>
  </si>
  <si>
    <t>André</t>
  </si>
  <si>
    <t>THEUNCKENS</t>
  </si>
  <si>
    <t>Magda</t>
  </si>
  <si>
    <t>ENNEKENS</t>
  </si>
  <si>
    <t>Luc</t>
  </si>
  <si>
    <t>Lieve</t>
  </si>
  <si>
    <t>MERTENS</t>
  </si>
  <si>
    <t>VANSTEENKISTE</t>
  </si>
  <si>
    <t>NUYTS</t>
  </si>
  <si>
    <t>WUYTS</t>
  </si>
  <si>
    <t>Stefan</t>
  </si>
  <si>
    <t>Louis</t>
  </si>
  <si>
    <t>Wilfried</t>
  </si>
  <si>
    <t>DILLEN</t>
  </si>
  <si>
    <t>Thomas</t>
  </si>
  <si>
    <t>STECKLER</t>
  </si>
  <si>
    <t>AERTSENS</t>
  </si>
  <si>
    <t>ORIS</t>
  </si>
  <si>
    <t>DAMMEN</t>
  </si>
  <si>
    <t>Winnaar</t>
  </si>
  <si>
    <t>2de</t>
  </si>
  <si>
    <t>GEELSE KAJAKJOGGING</t>
  </si>
  <si>
    <t>Bob</t>
  </si>
  <si>
    <t>WOUTERS</t>
  </si>
  <si>
    <t>Marcel</t>
  </si>
  <si>
    <t>Vera</t>
  </si>
  <si>
    <t>MEYNEN</t>
  </si>
  <si>
    <t>Eddy</t>
  </si>
  <si>
    <t>VANHOOF</t>
  </si>
  <si>
    <t>Lambert</t>
  </si>
  <si>
    <t>SELS</t>
  </si>
  <si>
    <t>HUYSMANS</t>
  </si>
  <si>
    <t>Geert</t>
  </si>
  <si>
    <t>Liesbeth</t>
  </si>
  <si>
    <t>BOCHMANS</t>
  </si>
  <si>
    <t>Didier</t>
  </si>
  <si>
    <t>SCHREUDER</t>
  </si>
  <si>
    <t>SEGERS</t>
  </si>
  <si>
    <t>SLEGERS</t>
  </si>
  <si>
    <t>François</t>
  </si>
  <si>
    <t>GIELEN</t>
  </si>
  <si>
    <t>Nancy</t>
  </si>
  <si>
    <t>BOSMANS</t>
  </si>
  <si>
    <t>Linda</t>
  </si>
  <si>
    <t>BROECKX</t>
  </si>
  <si>
    <t>Hilde</t>
  </si>
  <si>
    <t>BOONS</t>
  </si>
  <si>
    <t>(22 finishers)</t>
  </si>
  <si>
    <t>Benny</t>
  </si>
  <si>
    <t>STERCKX</t>
  </si>
  <si>
    <t>Erwin</t>
  </si>
  <si>
    <t>GEVERS</t>
  </si>
  <si>
    <t>MOL</t>
  </si>
  <si>
    <t>Rudy</t>
  </si>
  <si>
    <t>MELIS</t>
  </si>
  <si>
    <t>Myriam</t>
  </si>
  <si>
    <t>BRUYNINCKX</t>
  </si>
  <si>
    <t>podia</t>
  </si>
  <si>
    <t>1° plaats</t>
  </si>
  <si>
    <t>Kobe</t>
  </si>
  <si>
    <t>VERSTAPPEN</t>
  </si>
  <si>
    <t>Erik</t>
  </si>
  <si>
    <t>VANRUSSELT</t>
  </si>
  <si>
    <t>Brigitte</t>
  </si>
  <si>
    <t>DE JONGHE</t>
  </si>
  <si>
    <t>Herman</t>
  </si>
  <si>
    <t>WILLEKENS</t>
  </si>
  <si>
    <t>May</t>
  </si>
  <si>
    <t>VERDONCK</t>
  </si>
  <si>
    <t>Nicole</t>
  </si>
  <si>
    <t>CRUYSBERGHS</t>
  </si>
  <si>
    <t>Gunther</t>
  </si>
  <si>
    <t>DE RON</t>
  </si>
  <si>
    <t>Patrick</t>
  </si>
  <si>
    <t>BIJNENS</t>
  </si>
  <si>
    <t>Ivo</t>
  </si>
  <si>
    <t>ALDERSON</t>
  </si>
  <si>
    <t>Christoph</t>
  </si>
  <si>
    <t>VANINGELGEM</t>
  </si>
  <si>
    <t>ERPELS</t>
  </si>
  <si>
    <t>Willy</t>
  </si>
  <si>
    <t>Walter</t>
  </si>
  <si>
    <t>MARIËN</t>
  </si>
  <si>
    <t>Roger</t>
  </si>
  <si>
    <t>VAN DE CRAEN</t>
  </si>
  <si>
    <t>Anita</t>
  </si>
  <si>
    <t>VAN GELDER</t>
  </si>
  <si>
    <t>CURINCKX</t>
  </si>
  <si>
    <t>Lydie</t>
  </si>
  <si>
    <t>VANGEEL</t>
  </si>
  <si>
    <t>Gerda</t>
  </si>
  <si>
    <t>SCHUER</t>
  </si>
  <si>
    <t>Ilse</t>
  </si>
  <si>
    <t>Nele</t>
  </si>
  <si>
    <t>ROOSEN</t>
  </si>
  <si>
    <t>Inne</t>
  </si>
  <si>
    <t>Rita</t>
  </si>
  <si>
    <t>INDEHERBERG</t>
  </si>
  <si>
    <t>Martine</t>
  </si>
  <si>
    <t>Kim</t>
  </si>
  <si>
    <t>Nadin</t>
  </si>
  <si>
    <t>MAST</t>
  </si>
  <si>
    <t>VANLOMMEL</t>
  </si>
  <si>
    <t>Marina</t>
  </si>
  <si>
    <t>BERGHMANS</t>
  </si>
  <si>
    <t>Eric</t>
  </si>
  <si>
    <t>Jos</t>
  </si>
  <si>
    <t>Bart</t>
  </si>
  <si>
    <t>SMEYERS</t>
  </si>
  <si>
    <t>FLITSRUN Demarsin - Averbode</t>
  </si>
  <si>
    <t>DE MAERTELAERE</t>
  </si>
  <si>
    <t>12 km</t>
  </si>
  <si>
    <t>GOETSCHALCKX</t>
  </si>
  <si>
    <t>COOLS</t>
  </si>
  <si>
    <t>SMETS</t>
  </si>
  <si>
    <t>LODEWIJCKX</t>
  </si>
  <si>
    <t>SEYEN</t>
  </si>
  <si>
    <t>PODIUM</t>
  </si>
  <si>
    <t>An</t>
  </si>
  <si>
    <t>Annelies</t>
  </si>
  <si>
    <t>Hugo</t>
  </si>
  <si>
    <t>Lutgart</t>
  </si>
  <si>
    <t>Jet</t>
  </si>
  <si>
    <t>Richard</t>
  </si>
  <si>
    <t>Johan</t>
  </si>
  <si>
    <t>BOELAERS</t>
  </si>
  <si>
    <t>4 km</t>
  </si>
  <si>
    <t>8 km</t>
  </si>
  <si>
    <t>10 km</t>
  </si>
  <si>
    <t>Tim</t>
  </si>
  <si>
    <t>VAN HEMEL</t>
  </si>
  <si>
    <t>Stefaan</t>
  </si>
  <si>
    <t>Tonny</t>
  </si>
  <si>
    <t>LEMMENS</t>
  </si>
  <si>
    <t>CAERS</t>
  </si>
  <si>
    <t>Gaby</t>
  </si>
  <si>
    <t>VANDEVEN</t>
  </si>
  <si>
    <t>7,5 km</t>
  </si>
  <si>
    <t>René</t>
  </si>
  <si>
    <t>Maddy</t>
  </si>
  <si>
    <t>BARTHOLOMEUS</t>
  </si>
  <si>
    <t>Frank</t>
  </si>
  <si>
    <t>5 km</t>
  </si>
  <si>
    <t>JANSEN</t>
  </si>
  <si>
    <t>OOMS</t>
  </si>
  <si>
    <t>DAEMEN</t>
  </si>
  <si>
    <t>Jaimy</t>
  </si>
  <si>
    <t>BERCKMANS</t>
  </si>
  <si>
    <t>Griet</t>
  </si>
  <si>
    <t>VOS</t>
  </si>
  <si>
    <t>HOSKENS</t>
  </si>
  <si>
    <t>PLAATS</t>
  </si>
  <si>
    <t>Voornaam</t>
  </si>
  <si>
    <t>MIN/KM</t>
  </si>
  <si>
    <t>km/u</t>
  </si>
  <si>
    <t>kids</t>
  </si>
  <si>
    <t>Roel</t>
  </si>
  <si>
    <t>VERVOORT</t>
  </si>
  <si>
    <t>Marleen</t>
  </si>
  <si>
    <t>Plaats</t>
  </si>
  <si>
    <t>Naam</t>
  </si>
  <si>
    <t>looptijd</t>
  </si>
  <si>
    <t>min/km</t>
  </si>
  <si>
    <t>Bakelants Valerie</t>
  </si>
  <si>
    <t>Peeters Geert</t>
  </si>
  <si>
    <t>PAUWELS</t>
  </si>
  <si>
    <t>MOLS</t>
  </si>
  <si>
    <t>DELIEN</t>
  </si>
  <si>
    <t>ROGGHE</t>
  </si>
  <si>
    <t>Nick</t>
  </si>
  <si>
    <t>Clem</t>
  </si>
  <si>
    <t>Swa</t>
  </si>
  <si>
    <t>Thea</t>
  </si>
  <si>
    <t>ZURNé</t>
  </si>
  <si>
    <t>HEYLEN</t>
  </si>
  <si>
    <t>Mia</t>
  </si>
  <si>
    <t>MANGELSCHOTS</t>
  </si>
  <si>
    <t>Rachel</t>
  </si>
  <si>
    <t>Jozef</t>
  </si>
  <si>
    <t>Hil</t>
  </si>
  <si>
    <t>GEBOERS</t>
  </si>
  <si>
    <t>Toon</t>
  </si>
  <si>
    <t>KROLS</t>
  </si>
  <si>
    <t>Jean</t>
  </si>
  <si>
    <t>LUYTEN</t>
  </si>
  <si>
    <t>Wuyts</t>
  </si>
  <si>
    <t>Jasper</t>
  </si>
  <si>
    <t>Jef</t>
  </si>
  <si>
    <t>Vanhoof</t>
  </si>
  <si>
    <t>Peeters</t>
  </si>
  <si>
    <t>Van Gompel</t>
  </si>
  <si>
    <t>Verdonck</t>
  </si>
  <si>
    <t>Melis</t>
  </si>
  <si>
    <t>Huysmans</t>
  </si>
  <si>
    <t>Smeyers</t>
  </si>
  <si>
    <t>Cools</t>
  </si>
  <si>
    <t>Karel</t>
  </si>
  <si>
    <t>Van Gelder</t>
  </si>
  <si>
    <t>Gielen</t>
  </si>
  <si>
    <t>Segers</t>
  </si>
  <si>
    <t>VERHAERT</t>
  </si>
  <si>
    <t>Katrijn</t>
  </si>
  <si>
    <t>KUZMINOV</t>
  </si>
  <si>
    <t>VAN DE VEN</t>
  </si>
  <si>
    <t>Vadim</t>
  </si>
  <si>
    <t>Jonny</t>
  </si>
  <si>
    <t>Fons</t>
  </si>
  <si>
    <t>BELMANS</t>
  </si>
  <si>
    <t>Rit</t>
  </si>
  <si>
    <t>VAN DE REYD</t>
  </si>
  <si>
    <t>VANLEEUW</t>
  </si>
  <si>
    <t>Siegrid</t>
  </si>
  <si>
    <t>VAN ROMPAEY</t>
  </si>
  <si>
    <t>Valerie</t>
  </si>
  <si>
    <t>Nathalie</t>
  </si>
  <si>
    <t>BECKERS</t>
  </si>
  <si>
    <t>Pl</t>
  </si>
  <si>
    <t>Vos Griet</t>
  </si>
  <si>
    <t>Lieve Smets</t>
  </si>
  <si>
    <t>Thomas Steckler</t>
  </si>
  <si>
    <t>Stefan Geuens</t>
  </si>
  <si>
    <t>Peter Convens</t>
  </si>
  <si>
    <t>Uitslag estafette</t>
  </si>
  <si>
    <t>afstand</t>
  </si>
  <si>
    <t>plaats</t>
  </si>
  <si>
    <t>ploegnaam</t>
  </si>
  <si>
    <t>totaaltijd</t>
  </si>
  <si>
    <t>categorie</t>
  </si>
  <si>
    <t>loper 1</t>
  </si>
  <si>
    <t>indiv.tijd</t>
  </si>
  <si>
    <t>loper 2</t>
  </si>
  <si>
    <t>indiv. tijd</t>
  </si>
  <si>
    <t>loper 3</t>
  </si>
  <si>
    <t>Wilfried Wuyts</t>
  </si>
  <si>
    <t>Inne Meeus</t>
  </si>
  <si>
    <t>Pascale Bogaerts</t>
  </si>
  <si>
    <t>10 KM</t>
  </si>
  <si>
    <t>Bakelants Marc</t>
  </si>
  <si>
    <t>Van Doninck Walter</t>
  </si>
  <si>
    <t>JANSSENS</t>
  </si>
  <si>
    <t>CIELEN</t>
  </si>
  <si>
    <t>Koen Binnemans</t>
  </si>
  <si>
    <t>Kobe Verstappen</t>
  </si>
  <si>
    <t>Peter Ruelens</t>
  </si>
  <si>
    <t>Mario Dekkers</t>
  </si>
  <si>
    <t>Wim Geerts</t>
  </si>
  <si>
    <t>Jan Segers</t>
  </si>
  <si>
    <t>Katrijn Verhaert</t>
  </si>
  <si>
    <t>David Jansen</t>
  </si>
  <si>
    <t>Louis Geuens</t>
  </si>
  <si>
    <t>Nele Roosen</t>
  </si>
  <si>
    <t>Erik Vanhoof</t>
  </si>
  <si>
    <t>Johan Erpels</t>
  </si>
  <si>
    <t>Linda Broeckx</t>
  </si>
  <si>
    <t>Rita Indeherberg</t>
  </si>
  <si>
    <t>Guy Peeters</t>
  </si>
  <si>
    <t>Gaby Vandeven</t>
  </si>
  <si>
    <t>Sels</t>
  </si>
  <si>
    <t>Bogaerts</t>
  </si>
  <si>
    <t>Maria</t>
  </si>
  <si>
    <t>Vervoort</t>
  </si>
  <si>
    <t>Boons</t>
  </si>
  <si>
    <t>Danny</t>
  </si>
  <si>
    <t>Geuens</t>
  </si>
  <si>
    <t>Dierckx</t>
  </si>
  <si>
    <t>Davy</t>
  </si>
  <si>
    <t>Heylen</t>
  </si>
  <si>
    <t>Jansen</t>
  </si>
  <si>
    <t>David</t>
  </si>
  <si>
    <t>(84 aankomsten)</t>
  </si>
  <si>
    <t>VAN DE PUTTE</t>
  </si>
  <si>
    <t>DE SMEDT</t>
  </si>
  <si>
    <t>REYNDERS</t>
  </si>
  <si>
    <t>Susy</t>
  </si>
  <si>
    <t>Arrie</t>
  </si>
  <si>
    <t>Sabine</t>
  </si>
  <si>
    <t>RAYEN</t>
  </si>
  <si>
    <t>Shana</t>
  </si>
  <si>
    <t>TORMANS</t>
  </si>
  <si>
    <t>Nina</t>
  </si>
  <si>
    <t>Vmol JKJ -  2-de plaats</t>
  </si>
  <si>
    <t>Vmol SRK - 3-de plaats</t>
  </si>
  <si>
    <t>Johan de Maertelaere</t>
  </si>
  <si>
    <t>Jo Peeters</t>
  </si>
  <si>
    <t>Vmol BBT - 5-de plaats</t>
  </si>
  <si>
    <t>Bart Smeyers</t>
  </si>
  <si>
    <t>Benny Van Genechten</t>
  </si>
  <si>
    <t>Vmol JRG</t>
  </si>
  <si>
    <t>Jan van Gompel</t>
  </si>
  <si>
    <t>Vmol NIK - 3-de plaats</t>
  </si>
  <si>
    <t>Dames Senioren</t>
  </si>
  <si>
    <t>Heren Senioren</t>
  </si>
  <si>
    <t>Vmol EDJ</t>
  </si>
  <si>
    <t>Vmol GRP</t>
  </si>
  <si>
    <t>Riet Vandenberk</t>
  </si>
  <si>
    <t>Patrick De Smedt</t>
  </si>
  <si>
    <t>De Bosloop - Gerhagen</t>
  </si>
  <si>
    <t xml:space="preserve">1 km </t>
  </si>
  <si>
    <t>(101 Finishers)</t>
  </si>
  <si>
    <t>(280 Finishers)</t>
  </si>
  <si>
    <t>SCHLECK</t>
  </si>
  <si>
    <t>Ricardo</t>
  </si>
  <si>
    <t>CONTADOR</t>
  </si>
  <si>
    <t>(458 Finishers)</t>
  </si>
  <si>
    <t>de BOSLOOP</t>
  </si>
  <si>
    <t>TEUNKENS</t>
  </si>
  <si>
    <t>VAN GENECHTEN</t>
  </si>
  <si>
    <t>(351 Finishers)</t>
  </si>
  <si>
    <t>=Deelnemers Alle Wedstrijden</t>
  </si>
  <si>
    <t>Dwars door KASTERLEE</t>
  </si>
  <si>
    <t>BOONEN</t>
  </si>
  <si>
    <t>(251 aankomsten)</t>
  </si>
  <si>
    <t>4° Heer</t>
  </si>
  <si>
    <t>5° Heer</t>
  </si>
  <si>
    <t>Wendy</t>
  </si>
  <si>
    <t>LENAERT</t>
  </si>
  <si>
    <t>1° Dame</t>
  </si>
  <si>
    <t>DROOGHMANS</t>
  </si>
  <si>
    <t>2° Dame</t>
  </si>
  <si>
    <t>Tamara</t>
  </si>
  <si>
    <t>MARTIN-PERENA</t>
  </si>
  <si>
    <t>4° Dame</t>
  </si>
  <si>
    <t>Gustaaf</t>
  </si>
  <si>
    <t>(192 aankomsten)</t>
  </si>
  <si>
    <t>Dankzij een nieuwe lichting jongeren zijn we weer goed op weg voor een aantal jaren podiumplaatsen!!!??? Goed gedaan, doe zo verder !!!</t>
  </si>
  <si>
    <t>The Classic - Tessenderlo</t>
  </si>
  <si>
    <t>Petra</t>
  </si>
  <si>
    <t>VAN BROEKHOVEN</t>
  </si>
  <si>
    <t>(1918 Finishers)</t>
  </si>
  <si>
    <t>Lopers vergeten? Laat het mij weten???</t>
  </si>
  <si>
    <t>de 100ste marathon van Clem Mertens - CCM</t>
  </si>
  <si>
    <t>Marathon</t>
  </si>
  <si>
    <t>2de Heer</t>
  </si>
  <si>
    <t>Staf</t>
  </si>
  <si>
    <t>WIELOCKX</t>
  </si>
  <si>
    <t>100ste Marathon</t>
  </si>
  <si>
    <t>Emmy</t>
  </si>
  <si>
    <t>(44 Finishers)</t>
  </si>
  <si>
    <t>Aflossingsmarathon</t>
  </si>
  <si>
    <t>Belgian Police Team</t>
  </si>
  <si>
    <t>1ste Ploeg</t>
  </si>
  <si>
    <t>De Pannekoeken</t>
  </si>
  <si>
    <t>2de Ploeg</t>
  </si>
  <si>
    <t>Clem's Bewonderaars</t>
  </si>
  <si>
    <t>3de Ploeg</t>
  </si>
  <si>
    <t>Xod</t>
  </si>
  <si>
    <t>Just4Fun</t>
  </si>
  <si>
    <t>The Happy 4</t>
  </si>
  <si>
    <t>De Trage Joggers</t>
  </si>
  <si>
    <t>(17 Ploegen)</t>
  </si>
  <si>
    <t>Indien een exacte halve marathon</t>
  </si>
  <si>
    <t>Halve Marathon</t>
  </si>
  <si>
    <t>Leo</t>
  </si>
  <si>
    <t>VERBEECK</t>
  </si>
  <si>
    <t>VAN HEES</t>
  </si>
  <si>
    <t>(110 Finishers)</t>
  </si>
  <si>
    <t>Indien een exacte 10 km</t>
  </si>
  <si>
    <t>Niels</t>
  </si>
  <si>
    <t>VANDEPERRE</t>
  </si>
  <si>
    <t>Heidi</t>
  </si>
  <si>
    <t>3° Dame</t>
  </si>
  <si>
    <t>KELCHTERMANS</t>
  </si>
  <si>
    <t>Michael</t>
  </si>
  <si>
    <t>CUPPENS</t>
  </si>
  <si>
    <t>VAN STEENKISTE</t>
  </si>
  <si>
    <t>Lutgard</t>
  </si>
  <si>
    <t>Godelieve</t>
  </si>
  <si>
    <t>VAN DER AUWERA</t>
  </si>
  <si>
    <t>Alfons</t>
  </si>
  <si>
    <t>OEYEN</t>
  </si>
  <si>
    <t>GEYSEN</t>
  </si>
  <si>
    <t>(65 Finishers)</t>
  </si>
  <si>
    <t>74 Vabco deelnemers en meer dan 50 helpers! Iedereen bedankt !!!</t>
  </si>
  <si>
    <t>Dwars door Zonhoven</t>
  </si>
  <si>
    <t>(32 Heren Finishers)</t>
  </si>
  <si>
    <t>(17 Dames Finishers)</t>
  </si>
  <si>
    <t>(19 Finishers + 3 vrouwen)</t>
  </si>
  <si>
    <t>Dwars door Geel</t>
  </si>
  <si>
    <t>Podium</t>
  </si>
  <si>
    <t>(285 Finishers)</t>
  </si>
  <si>
    <t>Ils</t>
  </si>
  <si>
    <t>MENS</t>
  </si>
  <si>
    <t>(637 Finishers)</t>
  </si>
  <si>
    <t>in de 5 km</t>
  </si>
  <si>
    <t>in de 10 km</t>
  </si>
  <si>
    <t>Totaal</t>
  </si>
  <si>
    <t>in plaats van de 1300 volgens de organisatie</t>
  </si>
  <si>
    <t>Ramselse Routeloop</t>
  </si>
  <si>
    <t>(180 Finishers)</t>
  </si>
  <si>
    <t>(422 Finishers)</t>
  </si>
  <si>
    <t>(391 Finishers)</t>
  </si>
  <si>
    <t>Glenn</t>
  </si>
  <si>
    <t>VAN HOUT</t>
  </si>
  <si>
    <t>Filip</t>
  </si>
  <si>
    <t>WILLEMS</t>
  </si>
  <si>
    <t>(50 Finishers)</t>
  </si>
  <si>
    <t>Willem</t>
  </si>
  <si>
    <t>STUYCK</t>
  </si>
  <si>
    <t>Mathias</t>
  </si>
  <si>
    <t>VREYS</t>
  </si>
  <si>
    <t>(79 Finishers)</t>
  </si>
  <si>
    <t xml:space="preserve">Rapper dan Rap -  Vorst </t>
  </si>
  <si>
    <t>(61 aankomsten)</t>
  </si>
  <si>
    <t>(51 aankomsten)</t>
  </si>
  <si>
    <t>20 km van Brussel</t>
  </si>
  <si>
    <t>(28000 Finishers)</t>
  </si>
  <si>
    <t>2de Desselse FOORLOOP</t>
  </si>
  <si>
    <t>Heide</t>
  </si>
  <si>
    <t>BEERNAERTS</t>
  </si>
  <si>
    <t>Danielle</t>
  </si>
  <si>
    <t>MOENS</t>
  </si>
  <si>
    <t>Jeff</t>
  </si>
  <si>
    <t>(97 Finishers)</t>
  </si>
  <si>
    <t>62 Vabco deelnemers! Iedereen bedankt (Richard)</t>
  </si>
  <si>
    <t>Engstraat jogging</t>
  </si>
  <si>
    <t>4k</t>
  </si>
  <si>
    <t>111 FINISHERS</t>
  </si>
  <si>
    <t>8k</t>
  </si>
  <si>
    <t>VAN DONINCK</t>
  </si>
  <si>
    <t>Sonja</t>
  </si>
  <si>
    <t>Monique</t>
  </si>
  <si>
    <t>PHILIPSEN</t>
  </si>
  <si>
    <t>Jerry</t>
  </si>
  <si>
    <t>12k</t>
  </si>
  <si>
    <t>Wannes</t>
  </si>
  <si>
    <t>HENDRICKX</t>
  </si>
  <si>
    <t>38 FINISHERS</t>
  </si>
  <si>
    <t>16k</t>
  </si>
  <si>
    <t>28 FINISHERS</t>
  </si>
  <si>
    <t>Abdijentocht 2010</t>
  </si>
  <si>
    <t>Ruth</t>
  </si>
  <si>
    <t>DE WOLF</t>
  </si>
  <si>
    <t>Zjeen</t>
  </si>
  <si>
    <t>Karien</t>
  </si>
  <si>
    <t>GLADMAN</t>
  </si>
  <si>
    <t>Gaynor</t>
  </si>
  <si>
    <t>WARD</t>
  </si>
  <si>
    <t>2,035 FINISHERS</t>
  </si>
  <si>
    <t>4,6 km Holven Jogging</t>
  </si>
  <si>
    <t>Jasper Wuyts</t>
  </si>
  <si>
    <t>Dirk Boons</t>
  </si>
  <si>
    <t>Jef Boons</t>
  </si>
  <si>
    <t>Heidi Curinckx</t>
  </si>
  <si>
    <t>Jaimy Berckmans</t>
  </si>
  <si>
    <t>Jos Wouters</t>
  </si>
  <si>
    <t>Nicole Curinckx</t>
  </si>
  <si>
    <t>(120 FINISHERS)</t>
  </si>
  <si>
    <t>8,5 km Holven Jogging</t>
  </si>
  <si>
    <t>Vangeel Lydie</t>
  </si>
  <si>
    <t>Belmans Fons</t>
  </si>
  <si>
    <t>Berckmans Marina</t>
  </si>
  <si>
    <t>Barttholomeus Maddy</t>
  </si>
  <si>
    <t>Vandeweyer Mariette</t>
  </si>
  <si>
    <t>(113 FINISHERS)</t>
  </si>
  <si>
    <t>12,4 km Holven Jogging</t>
  </si>
  <si>
    <t>Lambert Sels</t>
  </si>
  <si>
    <t>Rudi Vennekens</t>
  </si>
  <si>
    <t>(59 FINISHERS)</t>
  </si>
  <si>
    <t>ANTWERP 10 MILES 2009   + 5km + marathon</t>
  </si>
  <si>
    <t>10 Miles</t>
  </si>
  <si>
    <t>Guy</t>
  </si>
  <si>
    <t>14.611 FINISHERS</t>
  </si>
  <si>
    <t>Ladies Run 5K</t>
  </si>
  <si>
    <t>9ste dame !!!</t>
  </si>
  <si>
    <t>1.976 finishers</t>
  </si>
  <si>
    <t>1.553 finishers</t>
  </si>
  <si>
    <t>REUSEL 10 km</t>
  </si>
  <si>
    <t>Yannick</t>
  </si>
  <si>
    <t>MICHIELS</t>
  </si>
  <si>
    <t>ROZENBERGJOGGING MOL</t>
  </si>
  <si>
    <t>1° !!!</t>
  </si>
  <si>
    <t>Bosmans</t>
  </si>
  <si>
    <t>Alderhout</t>
  </si>
  <si>
    <t>Geenen</t>
  </si>
  <si>
    <t>Bakelants</t>
  </si>
  <si>
    <t>Ruddy</t>
  </si>
  <si>
    <t>(200 finishers)</t>
  </si>
  <si>
    <t>Hoskens</t>
  </si>
  <si>
    <t>Gevers</t>
  </si>
  <si>
    <t>Steckler</t>
  </si>
  <si>
    <t>Ruts</t>
  </si>
  <si>
    <t>Curinckx</t>
  </si>
  <si>
    <t>Ennekens</t>
  </si>
  <si>
    <t>Cuppens</t>
  </si>
  <si>
    <t>Janssens</t>
  </si>
  <si>
    <t>Geboers</t>
  </si>
  <si>
    <t>(53 finishers)</t>
  </si>
  <si>
    <t>Veldhoven Halve Marathon &amp; 7 km</t>
  </si>
  <si>
    <t>Halve marathon</t>
  </si>
  <si>
    <t>Ronny</t>
  </si>
  <si>
    <t>AGTEN</t>
  </si>
  <si>
    <t>1° m45</t>
  </si>
  <si>
    <t>Ricky</t>
  </si>
  <si>
    <t>MEYLAERS</t>
  </si>
  <si>
    <t>2° m35</t>
  </si>
  <si>
    <t>3° m35</t>
  </si>
  <si>
    <t>3° v35</t>
  </si>
  <si>
    <t>2° Seniore</t>
  </si>
  <si>
    <t>Jogging 7 km</t>
  </si>
  <si>
    <t>VAN VARRIK</t>
  </si>
  <si>
    <t>(113 finishers)</t>
  </si>
  <si>
    <t>1° junior</t>
  </si>
  <si>
    <t>Ludo</t>
  </si>
  <si>
    <t>VERHEYEN</t>
  </si>
  <si>
    <t>(203 finishers)</t>
  </si>
  <si>
    <t>Midwinter Jogging</t>
  </si>
  <si>
    <t>Hasselt, 28 Februari 2010</t>
  </si>
  <si>
    <t>Pos</t>
  </si>
  <si>
    <t>Name</t>
  </si>
  <si>
    <t>Time</t>
  </si>
  <si>
    <t>TKm</t>
  </si>
  <si>
    <t>Avg</t>
  </si>
  <si>
    <t>8</t>
  </si>
  <si>
    <t>0:18:44</t>
  </si>
  <si>
    <t>14</t>
  </si>
  <si>
    <t>Kim OOMS</t>
  </si>
  <si>
    <t>57</t>
  </si>
  <si>
    <t>Richard PEETERS</t>
  </si>
  <si>
    <t>66</t>
  </si>
  <si>
    <t>Luc VAN GENECHTEN</t>
  </si>
  <si>
    <t>0:30:02</t>
  </si>
  <si>
    <t>26</t>
  </si>
  <si>
    <t>Marleen BOGAERTS</t>
  </si>
  <si>
    <t>0:30:26</t>
  </si>
  <si>
    <t>61</t>
  </si>
  <si>
    <t>0:34:03</t>
  </si>
  <si>
    <t>63</t>
  </si>
  <si>
    <t>Susy VAN VARIK</t>
  </si>
  <si>
    <t>0:34:04</t>
  </si>
  <si>
    <t>64</t>
  </si>
  <si>
    <t>Maria VERVOORT</t>
  </si>
  <si>
    <t>70</t>
  </si>
  <si>
    <t>An SEYEN</t>
  </si>
  <si>
    <t>0:34:37</t>
  </si>
  <si>
    <t>3</t>
  </si>
  <si>
    <t>Jo PEETERS</t>
  </si>
  <si>
    <t>0:34:57</t>
  </si>
  <si>
    <t>5</t>
  </si>
  <si>
    <t>Koen BINNEMANS</t>
  </si>
  <si>
    <t>0:35:23</t>
  </si>
  <si>
    <t>17</t>
  </si>
  <si>
    <t>Stefaan COOLS</t>
  </si>
  <si>
    <t>0:36:46</t>
  </si>
  <si>
    <t>22</t>
  </si>
  <si>
    <t>Dirk BOONS</t>
  </si>
  <si>
    <t>0:37:24</t>
  </si>
  <si>
    <t>Bart SMEYERS</t>
  </si>
  <si>
    <t>36</t>
  </si>
  <si>
    <t>Gunter DE RON</t>
  </si>
  <si>
    <t>0:38:26</t>
  </si>
  <si>
    <t>39</t>
  </si>
  <si>
    <t>Rudy MELIS</t>
  </si>
  <si>
    <t>0:38:41</t>
  </si>
  <si>
    <t>45</t>
  </si>
  <si>
    <t>Bert SELS</t>
  </si>
  <si>
    <t>0:38:58</t>
  </si>
  <si>
    <t>55</t>
  </si>
  <si>
    <t>Mario DEKKERS</t>
  </si>
  <si>
    <t>0:40:04</t>
  </si>
  <si>
    <t>72</t>
  </si>
  <si>
    <t>Stefan GEUENS</t>
  </si>
  <si>
    <t>0:41:41</t>
  </si>
  <si>
    <t>Ange DAMMEN</t>
  </si>
  <si>
    <t>74</t>
  </si>
  <si>
    <t>Peter RUELENS</t>
  </si>
  <si>
    <t>0:41:50</t>
  </si>
  <si>
    <t>75</t>
  </si>
  <si>
    <t>Stefan HENS</t>
  </si>
  <si>
    <t>77</t>
  </si>
  <si>
    <t>Jef BOONS</t>
  </si>
  <si>
    <t>0:41:53</t>
  </si>
  <si>
    <t>78</t>
  </si>
  <si>
    <t>Wim GEERTS</t>
  </si>
  <si>
    <t>0:42:03</t>
  </si>
  <si>
    <t>95</t>
  </si>
  <si>
    <t>Rudi VENNEKENS</t>
  </si>
  <si>
    <t>0:43:27</t>
  </si>
  <si>
    <t>Elke MEEUS</t>
  </si>
  <si>
    <t>0:43:53</t>
  </si>
  <si>
    <t>104</t>
  </si>
  <si>
    <t>Eric SMETS</t>
  </si>
  <si>
    <t>0:43:55</t>
  </si>
  <si>
    <t>6</t>
  </si>
  <si>
    <t>Katrijn VERHAERT</t>
  </si>
  <si>
    <t>0:43:58</t>
  </si>
  <si>
    <t>113</t>
  </si>
  <si>
    <t>Christoph VANINGELGEM</t>
  </si>
  <si>
    <t>0:44:21</t>
  </si>
  <si>
    <t>122</t>
  </si>
  <si>
    <t>Thomas STECKLER</t>
  </si>
  <si>
    <t>0:44:42</t>
  </si>
  <si>
    <t>134</t>
  </si>
  <si>
    <t>David JANSEN</t>
  </si>
  <si>
    <t>0:45:32</t>
  </si>
  <si>
    <t>138</t>
  </si>
  <si>
    <t>Peter SLEGERS</t>
  </si>
  <si>
    <t>0:45:49</t>
  </si>
  <si>
    <t>148</t>
  </si>
  <si>
    <t>Patrick DE SMEDT</t>
  </si>
  <si>
    <t>0:46:19</t>
  </si>
  <si>
    <t>11</t>
  </si>
  <si>
    <t>Liesbeth BOCHMANS</t>
  </si>
  <si>
    <t>0:46:55</t>
  </si>
  <si>
    <t>156</t>
  </si>
  <si>
    <t>Marcel MOL</t>
  </si>
  <si>
    <t>0:47:07</t>
  </si>
  <si>
    <t>13</t>
  </si>
  <si>
    <t>Inne MEEUS</t>
  </si>
  <si>
    <t>176</t>
  </si>
  <si>
    <t>Jan SEGERS</t>
  </si>
  <si>
    <t>0:48:14</t>
  </si>
  <si>
    <t>21</t>
  </si>
  <si>
    <t>Nele ROOSEN</t>
  </si>
  <si>
    <t>0:49:04</t>
  </si>
  <si>
    <t>191</t>
  </si>
  <si>
    <t>Erik VANHOOF</t>
  </si>
  <si>
    <t>0:49:07</t>
  </si>
  <si>
    <t>Nadin ALDERHOUT</t>
  </si>
  <si>
    <t>0:49:15</t>
  </si>
  <si>
    <t>200</t>
  </si>
  <si>
    <t>Didier SCHREUDER</t>
  </si>
  <si>
    <t>0:50:01</t>
  </si>
  <si>
    <t>204</t>
  </si>
  <si>
    <t>Karel VAN DE VEN</t>
  </si>
  <si>
    <t>0:50:12</t>
  </si>
  <si>
    <t>205</t>
  </si>
  <si>
    <t>Ivo ALDERSON</t>
  </si>
  <si>
    <t>0:50:20</t>
  </si>
  <si>
    <t>per min/km</t>
  </si>
  <si>
    <t>François van de Craen</t>
  </si>
  <si>
    <t>ALDERHOUT</t>
  </si>
  <si>
    <t>Ieke</t>
  </si>
  <si>
    <t>BRON</t>
  </si>
  <si>
    <t>MARTIN</t>
  </si>
  <si>
    <t>Karin</t>
  </si>
  <si>
    <t>MEEUSEN</t>
  </si>
  <si>
    <t>Benjamin</t>
  </si>
  <si>
    <t>SOETAERT</t>
  </si>
  <si>
    <t>Mariette</t>
  </si>
  <si>
    <t>VANDEWEYER</t>
  </si>
  <si>
    <t>Asheema</t>
  </si>
  <si>
    <t>COOYMANS</t>
  </si>
  <si>
    <t>Bruno</t>
  </si>
  <si>
    <t>FIOT</t>
  </si>
  <si>
    <t>Huguette</t>
  </si>
  <si>
    <t>MOONS</t>
  </si>
  <si>
    <t xml:space="preserve">Alfons </t>
  </si>
  <si>
    <t>Gust</t>
  </si>
  <si>
    <t>DELFOSSE</t>
  </si>
  <si>
    <t>EYCKMANS</t>
  </si>
  <si>
    <t>Martijn</t>
  </si>
  <si>
    <t>HUS</t>
  </si>
  <si>
    <t>Riet</t>
  </si>
  <si>
    <t>VANDENBERK</t>
  </si>
  <si>
    <t>Lisa</t>
  </si>
  <si>
    <t>DE RAEVE</t>
  </si>
  <si>
    <t>SURGEON</t>
  </si>
  <si>
    <t>Pieter</t>
  </si>
  <si>
    <t>Noëlla</t>
  </si>
  <si>
    <t>DIRCKX</t>
  </si>
  <si>
    <t>Peggy</t>
  </si>
  <si>
    <t>VAN EECKELEN</t>
  </si>
  <si>
    <t>Jens</t>
  </si>
  <si>
    <t>Mike</t>
  </si>
  <si>
    <t>Celine</t>
  </si>
  <si>
    <t>VERREYDT</t>
  </si>
  <si>
    <t>Janne</t>
  </si>
  <si>
    <t>Jana</t>
  </si>
  <si>
    <t>Lenie</t>
  </si>
  <si>
    <t>4° dame</t>
  </si>
  <si>
    <t>7°</t>
  </si>
  <si>
    <t>8°</t>
  </si>
  <si>
    <t>9°</t>
  </si>
  <si>
    <t>10°</t>
  </si>
  <si>
    <t>LENAERTS</t>
  </si>
  <si>
    <t>1° sen</t>
  </si>
  <si>
    <t>3° 40+</t>
  </si>
  <si>
    <t>4° sen</t>
  </si>
  <si>
    <t>5° sen</t>
  </si>
  <si>
    <t>5° 40+</t>
  </si>
  <si>
    <t>3° 50+</t>
  </si>
  <si>
    <t>1° 60+</t>
  </si>
  <si>
    <t>3° 60+</t>
  </si>
  <si>
    <t>1° Dsen</t>
  </si>
  <si>
    <t>(114 finishers)</t>
  </si>
  <si>
    <t>(172 finishers)</t>
  </si>
  <si>
    <t>29° Molse Centrumloop</t>
  </si>
  <si>
    <t>(104 vabco lopers op 286 aankomsten : 36% - bedankt iedereen om deel te nemen)</t>
  </si>
  <si>
    <t>Dwars door HASSELT</t>
  </si>
  <si>
    <t>2de Bleukensrun Balen</t>
  </si>
  <si>
    <t>1°dame</t>
  </si>
  <si>
    <t>(1867 finishers)</t>
  </si>
  <si>
    <t>CROSS der JONGEREN - WESTERLO</t>
  </si>
  <si>
    <t>Manuella</t>
  </si>
  <si>
    <t>Aline</t>
  </si>
  <si>
    <t>RAEYMAEKERS</t>
  </si>
  <si>
    <t>3° plaats</t>
  </si>
  <si>
    <t>4° plaats</t>
  </si>
  <si>
    <t>5° plaats</t>
  </si>
  <si>
    <t>6° plaats</t>
  </si>
  <si>
    <t>9° plaats</t>
  </si>
  <si>
    <t>10° plaats</t>
  </si>
  <si>
    <t>Johny</t>
  </si>
  <si>
    <t>RUTS</t>
  </si>
  <si>
    <t>BUKENBERGS</t>
  </si>
  <si>
    <t>1° Junior</t>
  </si>
  <si>
    <t>2° H+20</t>
  </si>
  <si>
    <t>1° H+40</t>
  </si>
  <si>
    <t>2° Junior</t>
  </si>
  <si>
    <t>2° H+40</t>
  </si>
  <si>
    <t>1° D+20</t>
  </si>
  <si>
    <t>1° D+35</t>
  </si>
  <si>
    <t>2° D+20</t>
  </si>
  <si>
    <t>5° Dame</t>
  </si>
  <si>
    <t>3° D+20</t>
  </si>
  <si>
    <t>6° Dame</t>
  </si>
  <si>
    <t>9° Dame</t>
  </si>
  <si>
    <t>7 Heren bij de eerste 10</t>
  </si>
  <si>
    <t>6 Dames bij de eerste 10</t>
  </si>
  <si>
    <t>VAN DE REIJD</t>
  </si>
  <si>
    <t>(195 finishers)</t>
  </si>
  <si>
    <t>('235 Finishers)</t>
  </si>
  <si>
    <t>('88  Finishers)</t>
  </si>
  <si>
    <t>Knap gelopen iedereen, in de modder! Maar vooral leuk zijn die mooie ereplaatsen bij onze Heren en Dames, PROFICIAT !!!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</si>
</sst>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_)"/>
    <numFmt numFmtId="174" formatCode="0.000"/>
    <numFmt numFmtId="175" formatCode="[$-813]d\ mmmm\ yyyy;@"/>
    <numFmt numFmtId="176" formatCode="h:mm:ss;@"/>
    <numFmt numFmtId="177" formatCode="dd\-mmm\-yy"/>
    <numFmt numFmtId="178" formatCode="[$-F400]h:mm:ss\ AM/PM"/>
    <numFmt numFmtId="179" formatCode="mm:ss.0;@"/>
    <numFmt numFmtId="180" formatCode="[h]:mm:ss;@"/>
    <numFmt numFmtId="181" formatCode="00.000"/>
    <numFmt numFmtId="182" formatCode="hh:mm:ss;@"/>
    <numFmt numFmtId="183" formatCode="[$-813]dddd\ d\ mmmm\ yyyy"/>
    <numFmt numFmtId="184" formatCode="[$-813]dddd\ d\ mmmm\ yyyy;@"/>
  </numFmts>
  <fonts count="123">
    <font>
      <sz val="10"/>
      <name val="Arial"/>
      <family val="0"/>
    </font>
    <font>
      <b/>
      <i/>
      <sz val="22"/>
      <name val="Comic Sans MS"/>
      <family val="4"/>
    </font>
    <font>
      <sz val="10"/>
      <name val="Comic Sans MS"/>
      <family val="4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6"/>
      <name val="Arial"/>
      <family val="0"/>
    </font>
    <font>
      <sz val="11"/>
      <name val="Arial"/>
      <family val="0"/>
    </font>
    <font>
      <b/>
      <sz val="14"/>
      <name val="Verdana"/>
      <family val="2"/>
    </font>
    <font>
      <u val="single"/>
      <sz val="7.5"/>
      <color indexed="12"/>
      <name val="Arial"/>
      <family val="0"/>
    </font>
    <font>
      <b/>
      <sz val="12"/>
      <color indexed="48"/>
      <name val="Lucida Console"/>
      <family val="3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u val="single"/>
      <sz val="16"/>
      <color indexed="12"/>
      <name val="Verdana"/>
      <family val="2"/>
    </font>
    <font>
      <b/>
      <i/>
      <sz val="22"/>
      <color indexed="12"/>
      <name val="Tahoma"/>
      <family val="2"/>
    </font>
    <font>
      <b/>
      <i/>
      <sz val="22"/>
      <color indexed="48"/>
      <name val="Tahoma"/>
      <family val="2"/>
    </font>
    <font>
      <b/>
      <sz val="12"/>
      <color indexed="48"/>
      <name val="Verdana"/>
      <family val="2"/>
    </font>
    <font>
      <b/>
      <sz val="14"/>
      <color indexed="62"/>
      <name val="Verdana"/>
      <family val="2"/>
    </font>
    <font>
      <sz val="8"/>
      <name val="Arial"/>
      <family val="0"/>
    </font>
    <font>
      <b/>
      <i/>
      <sz val="22"/>
      <name val="Tahoma"/>
      <family val="2"/>
    </font>
    <font>
      <b/>
      <u val="single"/>
      <sz val="16"/>
      <color indexed="53"/>
      <name val="Verdana"/>
      <family val="2"/>
    </font>
    <font>
      <b/>
      <sz val="12"/>
      <color indexed="12"/>
      <name val="Verdana"/>
      <family val="2"/>
    </font>
    <font>
      <b/>
      <sz val="14"/>
      <color indexed="12"/>
      <name val="Verdana"/>
      <family val="2"/>
    </font>
    <font>
      <b/>
      <u val="single"/>
      <sz val="16"/>
      <color indexed="23"/>
      <name val="Verdana"/>
      <family val="2"/>
    </font>
    <font>
      <b/>
      <u val="single"/>
      <sz val="11"/>
      <color indexed="23"/>
      <name val="Verdana"/>
      <family val="2"/>
    </font>
    <font>
      <sz val="11"/>
      <color indexed="23"/>
      <name val="Arial"/>
      <family val="0"/>
    </font>
    <font>
      <b/>
      <sz val="12"/>
      <color indexed="23"/>
      <name val="Lucida Console"/>
      <family val="3"/>
    </font>
    <font>
      <sz val="11"/>
      <name val="Verdana"/>
      <family val="2"/>
    </font>
    <font>
      <b/>
      <i/>
      <sz val="14"/>
      <color indexed="12"/>
      <name val="Verdana"/>
      <family val="2"/>
    </font>
    <font>
      <i/>
      <sz val="22"/>
      <name val="Comic Sans MS"/>
      <family val="4"/>
    </font>
    <font>
      <u val="single"/>
      <sz val="16"/>
      <name val="Verdana"/>
      <family val="2"/>
    </font>
    <font>
      <sz val="12"/>
      <name val="Lucida Console"/>
      <family val="3"/>
    </font>
    <font>
      <u val="single"/>
      <sz val="11"/>
      <name val="Verdana"/>
      <family val="2"/>
    </font>
    <font>
      <u val="single"/>
      <sz val="10"/>
      <name val="Verdana"/>
      <family val="2"/>
    </font>
    <font>
      <u val="single"/>
      <sz val="8"/>
      <name val="Verdana"/>
      <family val="2"/>
    </font>
    <font>
      <u val="single"/>
      <sz val="16"/>
      <color indexed="12"/>
      <name val="Verdana"/>
      <family val="2"/>
    </font>
    <font>
      <sz val="14"/>
      <color indexed="12"/>
      <name val="Verdana"/>
      <family val="2"/>
    </font>
    <font>
      <sz val="10"/>
      <color indexed="12"/>
      <name val="Arial"/>
      <family val="0"/>
    </font>
    <font>
      <u val="single"/>
      <sz val="10"/>
      <color indexed="12"/>
      <name val="Verdana"/>
      <family val="2"/>
    </font>
    <font>
      <u val="single"/>
      <sz val="8"/>
      <color indexed="12"/>
      <name val="Verdana"/>
      <family val="2"/>
    </font>
    <font>
      <i/>
      <sz val="22"/>
      <color indexed="62"/>
      <name val="Tahoma"/>
      <family val="2"/>
    </font>
    <font>
      <u val="single"/>
      <sz val="16"/>
      <color indexed="53"/>
      <name val="Verdana"/>
      <family val="2"/>
    </font>
    <font>
      <b/>
      <i/>
      <sz val="24"/>
      <color indexed="53"/>
      <name val="Tahoma"/>
      <family val="2"/>
    </font>
    <font>
      <b/>
      <u val="single"/>
      <sz val="11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0"/>
    </font>
    <font>
      <b/>
      <u val="single"/>
      <sz val="16"/>
      <name val="Verdana"/>
      <family val="2"/>
    </font>
    <font>
      <b/>
      <u val="single"/>
      <sz val="12"/>
      <name val="Verdana"/>
      <family val="2"/>
    </font>
    <font>
      <sz val="12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53"/>
      <name val="Verdana"/>
      <family val="2"/>
    </font>
    <font>
      <sz val="10"/>
      <name val="Tahoma"/>
      <family val="2"/>
    </font>
    <font>
      <sz val="8"/>
      <color indexed="23"/>
      <name val="Arial"/>
      <family val="2"/>
    </font>
    <font>
      <sz val="9"/>
      <color indexed="23"/>
      <name val="Verdana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b/>
      <u val="single"/>
      <sz val="14"/>
      <color indexed="12"/>
      <name val="Verdana"/>
      <family val="2"/>
    </font>
    <font>
      <b/>
      <u val="single"/>
      <sz val="14"/>
      <name val="Verdana"/>
      <family val="2"/>
    </font>
    <font>
      <b/>
      <u val="single"/>
      <sz val="16"/>
      <color indexed="48"/>
      <name val="Verdana"/>
      <family val="2"/>
    </font>
    <font>
      <b/>
      <sz val="12"/>
      <color indexed="8"/>
      <name val="Arial Bold"/>
      <family val="0"/>
    </font>
    <font>
      <b/>
      <sz val="12"/>
      <color indexed="12"/>
      <name val="Calibri"/>
      <family val="2"/>
    </font>
    <font>
      <b/>
      <u val="single"/>
      <sz val="12"/>
      <color indexed="8"/>
      <name val="Arial Bold"/>
      <family val="0"/>
    </font>
    <font>
      <b/>
      <u val="single"/>
      <sz val="12"/>
      <color indexed="53"/>
      <name val="Verdana"/>
      <family val="2"/>
    </font>
    <font>
      <b/>
      <u val="single"/>
      <sz val="12"/>
      <color indexed="12"/>
      <name val="Arial Bold"/>
      <family val="0"/>
    </font>
    <font>
      <sz val="12"/>
      <name val="Tahoma"/>
      <family val="2"/>
    </font>
    <font>
      <b/>
      <i/>
      <sz val="24"/>
      <color indexed="10"/>
      <name val="Tahoma"/>
      <family val="2"/>
    </font>
    <font>
      <b/>
      <i/>
      <sz val="12"/>
      <color indexed="62"/>
      <name val="Tahoma"/>
      <family val="2"/>
    </font>
    <font>
      <sz val="9"/>
      <color indexed="23"/>
      <name val="Arial"/>
      <family val="0"/>
    </font>
    <font>
      <sz val="11"/>
      <color indexed="62"/>
      <name val="Arial"/>
      <family val="0"/>
    </font>
    <font>
      <sz val="18"/>
      <color indexed="54"/>
      <name val="Arial"/>
      <family val="0"/>
    </font>
    <font>
      <b/>
      <i/>
      <sz val="14"/>
      <color indexed="10"/>
      <name val="Verdana"/>
      <family val="2"/>
    </font>
    <font>
      <b/>
      <sz val="10"/>
      <color indexed="62"/>
      <name val="Arial"/>
      <family val="2"/>
    </font>
    <font>
      <u val="single"/>
      <sz val="14"/>
      <name val="Verdana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color indexed="16"/>
      <name val="Arial"/>
      <family val="0"/>
    </font>
    <font>
      <sz val="15"/>
      <color indexed="8"/>
      <name val="Arial"/>
      <family val="0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b/>
      <sz val="8"/>
      <color indexed="62"/>
      <name val="Verdana"/>
      <family val="2"/>
    </font>
    <font>
      <b/>
      <sz val="9"/>
      <color indexed="62"/>
      <name val="Verdana"/>
      <family val="2"/>
    </font>
    <font>
      <sz val="8"/>
      <color indexed="8"/>
      <name val="Arial"/>
      <family val="2"/>
    </font>
    <font>
      <u val="single"/>
      <sz val="9"/>
      <name val="Arial"/>
      <family val="0"/>
    </font>
    <font>
      <b/>
      <sz val="8"/>
      <name val="Arial"/>
      <family val="2"/>
    </font>
    <font>
      <b/>
      <i/>
      <sz val="20"/>
      <color indexed="12"/>
      <name val="Verdana"/>
      <family val="2"/>
    </font>
    <font>
      <b/>
      <i/>
      <sz val="18"/>
      <name val="Verdana"/>
      <family val="2"/>
    </font>
    <font>
      <u val="single"/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color indexed="9"/>
      <name val="Arial"/>
      <family val="0"/>
    </font>
    <font>
      <sz val="11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4" borderId="7" applyNumberFormat="0" applyFont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21" fontId="8" fillId="0" borderId="0" xfId="0" applyNumberFormat="1" applyFont="1" applyAlignment="1">
      <alignment horizontal="center"/>
    </xf>
    <xf numFmtId="173" fontId="8" fillId="0" borderId="0" xfId="0" applyNumberFormat="1" applyFont="1" applyAlignment="1" applyProtection="1">
      <alignment horizontal="center"/>
      <protection/>
    </xf>
    <xf numFmtId="4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quotePrefix="1">
      <alignment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Border="1" applyAlignment="1" applyProtection="1">
      <alignment horizontal="center"/>
      <protection hidden="1"/>
    </xf>
    <xf numFmtId="0" fontId="36" fillId="0" borderId="0" xfId="0" applyFont="1" applyAlignment="1">
      <alignment horizontal="right"/>
    </xf>
    <xf numFmtId="174" fontId="36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7" fontId="40" fillId="0" borderId="0" xfId="0" applyNumberFormat="1" applyFont="1" applyAlignment="1" applyProtection="1">
      <alignment horizontal="centerContinuous"/>
      <protection/>
    </xf>
    <xf numFmtId="0" fontId="11" fillId="0" borderId="1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174" fontId="4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1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21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47" fontId="8" fillId="0" borderId="11" xfId="0" applyNumberFormat="1" applyFont="1" applyBorder="1" applyAlignment="1" applyProtection="1">
      <alignment horizontal="centerContinuous"/>
      <protection/>
    </xf>
    <xf numFmtId="0" fontId="7" fillId="0" borderId="0" xfId="0" applyFont="1" applyFill="1" applyBorder="1" applyAlignment="1" quotePrefix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47" fontId="8" fillId="0" borderId="0" xfId="0" applyNumberFormat="1" applyFont="1" applyBorder="1" applyAlignment="1" applyProtection="1">
      <alignment horizontal="center"/>
      <protection/>
    </xf>
    <xf numFmtId="1" fontId="45" fillId="0" borderId="0" xfId="0" applyNumberFormat="1" applyFont="1" applyBorder="1" applyAlignment="1">
      <alignment horizontal="left" vertical="center"/>
    </xf>
    <xf numFmtId="15" fontId="1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47" fontId="44" fillId="0" borderId="11" xfId="0" applyNumberFormat="1" applyFont="1" applyBorder="1" applyAlignment="1" applyProtection="1">
      <alignment horizontal="centerContinuous"/>
      <protection/>
    </xf>
    <xf numFmtId="0" fontId="46" fillId="0" borderId="0" xfId="0" applyFont="1" applyBorder="1" applyAlignment="1">
      <alignment horizontal="right"/>
    </xf>
    <xf numFmtId="174" fontId="46" fillId="0" borderId="0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8" fillId="0" borderId="10" xfId="0" applyFont="1" applyBorder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173" fontId="50" fillId="0" borderId="0" xfId="0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>
      <alignment horizontal="center"/>
    </xf>
    <xf numFmtId="47" fontId="45" fillId="0" borderId="0" xfId="0" applyNumberFormat="1" applyFont="1" applyBorder="1" applyAlignment="1" applyProtection="1">
      <alignment horizontal="center"/>
      <protection/>
    </xf>
    <xf numFmtId="47" fontId="51" fillId="0" borderId="11" xfId="0" applyNumberFormat="1" applyFont="1" applyBorder="1" applyAlignment="1" applyProtection="1">
      <alignment horizontal="centerContinuous"/>
      <protection/>
    </xf>
    <xf numFmtId="173" fontId="8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Alignment="1">
      <alignment horizontal="center" vertical="center"/>
    </xf>
    <xf numFmtId="1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73" fontId="6" fillId="0" borderId="0" xfId="0" applyNumberFormat="1" applyFont="1" applyAlignment="1" applyProtection="1">
      <alignment horizontal="center" vertical="center"/>
      <protection/>
    </xf>
    <xf numFmtId="0" fontId="59" fillId="0" borderId="0" xfId="0" applyFont="1" applyAlignment="1">
      <alignment vertical="center"/>
    </xf>
    <xf numFmtId="47" fontId="59" fillId="0" borderId="0" xfId="0" applyNumberFormat="1" applyFont="1" applyAlignment="1" applyProtection="1">
      <alignment horizontal="centerContinuous" vertical="center"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centerContinuous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Continuous" vertical="center"/>
    </xf>
    <xf numFmtId="1" fontId="59" fillId="0" borderId="0" xfId="0" applyNumberFormat="1" applyFont="1" applyAlignment="1">
      <alignment horizontal="left" vertical="center"/>
    </xf>
    <xf numFmtId="1" fontId="60" fillId="0" borderId="0" xfId="0" applyNumberFormat="1" applyFont="1" applyAlignment="1">
      <alignment horizontal="center"/>
    </xf>
    <xf numFmtId="1" fontId="61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2" fontId="64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1" fontId="67" fillId="0" borderId="0" xfId="0" applyNumberFormat="1" applyFont="1" applyAlignment="1">
      <alignment horizontal="center"/>
    </xf>
    <xf numFmtId="0" fontId="66" fillId="0" borderId="0" xfId="0" applyFont="1" applyAlignment="1">
      <alignment horizontal="right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172" fontId="70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71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173" fontId="7" fillId="0" borderId="0" xfId="0" applyNumberFormat="1" applyFont="1" applyBorder="1" applyAlignment="1" applyProtection="1">
      <alignment horizontal="center"/>
      <protection/>
    </xf>
    <xf numFmtId="172" fontId="75" fillId="0" borderId="0" xfId="0" applyNumberFormat="1" applyFont="1" applyBorder="1" applyAlignment="1">
      <alignment horizontal="center"/>
    </xf>
    <xf numFmtId="174" fontId="75" fillId="0" borderId="0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left"/>
    </xf>
    <xf numFmtId="21" fontId="76" fillId="0" borderId="0" xfId="0" applyNumberFormat="1" applyFont="1" applyBorder="1" applyAlignment="1">
      <alignment horizontal="left"/>
    </xf>
    <xf numFmtId="47" fontId="76" fillId="0" borderId="0" xfId="0" applyNumberFormat="1" applyFont="1" applyBorder="1" applyAlignment="1" applyProtection="1">
      <alignment horizontal="center"/>
      <protection/>
    </xf>
    <xf numFmtId="1" fontId="77" fillId="0" borderId="0" xfId="0" applyNumberFormat="1" applyFont="1" applyAlignment="1">
      <alignment horizontal="right"/>
    </xf>
    <xf numFmtId="49" fontId="77" fillId="0" borderId="0" xfId="0" applyNumberFormat="1" applyFont="1" applyAlignment="1">
      <alignment/>
    </xf>
    <xf numFmtId="21" fontId="78" fillId="0" borderId="0" xfId="0" applyNumberFormat="1" applyFont="1" applyBorder="1" applyAlignment="1">
      <alignment horizontal="left"/>
    </xf>
    <xf numFmtId="47" fontId="78" fillId="0" borderId="0" xfId="0" applyNumberFormat="1" applyFont="1" applyBorder="1" applyAlignment="1" applyProtection="1">
      <alignment horizontal="center"/>
      <protection/>
    </xf>
    <xf numFmtId="0" fontId="79" fillId="0" borderId="0" xfId="0" applyNumberFormat="1" applyFont="1" applyAlignment="1">
      <alignment horizontal="left"/>
    </xf>
    <xf numFmtId="1" fontId="77" fillId="0" borderId="0" xfId="0" applyNumberFormat="1" applyFont="1" applyAlignment="1">
      <alignment/>
    </xf>
    <xf numFmtId="49" fontId="80" fillId="0" borderId="0" xfId="0" applyNumberFormat="1" applyFont="1" applyAlignment="1">
      <alignment/>
    </xf>
    <xf numFmtId="49" fontId="77" fillId="0" borderId="0" xfId="0" applyNumberFormat="1" applyFont="1" applyAlignment="1" quotePrefix="1">
      <alignment/>
    </xf>
    <xf numFmtId="21" fontId="78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173" fontId="8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175" fontId="38" fillId="0" borderId="10" xfId="0" applyNumberFormat="1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175" fontId="38" fillId="0" borderId="11" xfId="0" applyNumberFormat="1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83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172" fontId="70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173" fontId="7" fillId="0" borderId="11" xfId="0" applyNumberFormat="1" applyFont="1" applyBorder="1" applyAlignment="1" applyProtection="1">
      <alignment horizontal="center"/>
      <protection/>
    </xf>
    <xf numFmtId="1" fontId="8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173" fontId="7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9" fontId="88" fillId="0" borderId="0" xfId="0" applyNumberFormat="1" applyFont="1" applyAlignment="1">
      <alignment horizontal="right"/>
    </xf>
    <xf numFmtId="49" fontId="88" fillId="0" borderId="0" xfId="0" applyNumberFormat="1" applyFont="1" applyAlignment="1">
      <alignment/>
    </xf>
    <xf numFmtId="49" fontId="88" fillId="0" borderId="0" xfId="0" applyNumberFormat="1" applyFont="1" applyAlignment="1">
      <alignment horizontal="center"/>
    </xf>
    <xf numFmtId="172" fontId="89" fillId="0" borderId="0" xfId="0" applyNumberFormat="1" applyFont="1" applyBorder="1" applyAlignment="1">
      <alignment horizontal="center"/>
    </xf>
    <xf numFmtId="49" fontId="88" fillId="0" borderId="0" xfId="0" applyNumberFormat="1" applyFont="1" applyAlignment="1">
      <alignment horizontal="left"/>
    </xf>
    <xf numFmtId="49" fontId="90" fillId="0" borderId="0" xfId="0" applyNumberFormat="1" applyFont="1" applyAlignment="1">
      <alignment horizontal="left"/>
    </xf>
    <xf numFmtId="0" fontId="90" fillId="0" borderId="0" xfId="0" applyNumberFormat="1" applyFont="1" applyAlignment="1">
      <alignment horizontal="left"/>
    </xf>
    <xf numFmtId="174" fontId="89" fillId="0" borderId="0" xfId="0" applyNumberFormat="1" applyFont="1" applyBorder="1" applyAlignment="1">
      <alignment horizont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 horizontal="left"/>
    </xf>
    <xf numFmtId="21" fontId="91" fillId="0" borderId="0" xfId="0" applyNumberFormat="1" applyFont="1" applyBorder="1" applyAlignment="1">
      <alignment horizontal="center"/>
    </xf>
    <xf numFmtId="47" fontId="91" fillId="0" borderId="0" xfId="0" applyNumberFormat="1" applyFont="1" applyBorder="1" applyAlignment="1" applyProtection="1">
      <alignment horizontal="center"/>
      <protection/>
    </xf>
    <xf numFmtId="21" fontId="91" fillId="0" borderId="0" xfId="0" applyNumberFormat="1" applyFont="1" applyBorder="1" applyAlignment="1">
      <alignment horizontal="left"/>
    </xf>
    <xf numFmtId="21" fontId="91" fillId="0" borderId="0" xfId="0" applyNumberFormat="1" applyFont="1" applyBorder="1" applyAlignment="1" applyProtection="1">
      <alignment horizontal="center"/>
      <protection/>
    </xf>
    <xf numFmtId="0" fontId="2" fillId="19" borderId="16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47" fontId="8" fillId="0" borderId="0" xfId="0" applyNumberFormat="1" applyFont="1" applyBorder="1" applyAlignment="1" applyProtection="1">
      <alignment horizontal="centerContinuous"/>
      <protection/>
    </xf>
    <xf numFmtId="175" fontId="93" fillId="0" borderId="11" xfId="0" applyNumberFormat="1" applyFont="1" applyBorder="1" applyAlignment="1">
      <alignment horizontal="left"/>
    </xf>
    <xf numFmtId="0" fontId="14" fillId="0" borderId="11" xfId="0" applyFont="1" applyFill="1" applyBorder="1" applyAlignment="1">
      <alignment horizontal="left" vertical="center"/>
    </xf>
    <xf numFmtId="1" fontId="0" fillId="0" borderId="0" xfId="0" applyNumberFormat="1" applyBorder="1" applyAlignment="1" quotePrefix="1">
      <alignment/>
    </xf>
    <xf numFmtId="175" fontId="93" fillId="0" borderId="11" xfId="0" applyNumberFormat="1" applyFont="1" applyBorder="1" applyAlignment="1">
      <alignment horizontal="right"/>
    </xf>
    <xf numFmtId="178" fontId="0" fillId="0" borderId="0" xfId="0" applyNumberFormat="1" applyBorder="1" applyAlignment="1">
      <alignment vertical="center"/>
    </xf>
    <xf numFmtId="0" fontId="9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right"/>
    </xf>
    <xf numFmtId="0" fontId="94" fillId="0" borderId="13" xfId="0" applyFont="1" applyBorder="1" applyAlignment="1">
      <alignment horizontal="righ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49" fillId="0" borderId="10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 applyProtection="1">
      <alignment/>
      <protection/>
    </xf>
    <xf numFmtId="21" fontId="8" fillId="0" borderId="13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47" fontId="8" fillId="0" borderId="13" xfId="0" applyNumberFormat="1" applyFont="1" applyBorder="1" applyAlignment="1" applyProtection="1">
      <alignment horizontal="center"/>
      <protection/>
    </xf>
    <xf numFmtId="173" fontId="6" fillId="0" borderId="13" xfId="0" applyNumberFormat="1" applyFont="1" applyBorder="1" applyAlignment="1" applyProtection="1">
      <alignment horizontal="center"/>
      <protection/>
    </xf>
    <xf numFmtId="47" fontId="8" fillId="0" borderId="14" xfId="0" applyNumberFormat="1" applyFont="1" applyBorder="1" applyAlignment="1" applyProtection="1">
      <alignment horizontal="centerContinuous"/>
      <protection/>
    </xf>
    <xf numFmtId="0" fontId="94" fillId="0" borderId="0" xfId="0" applyFont="1" applyAlignment="1">
      <alignment horizontal="right"/>
    </xf>
    <xf numFmtId="21" fontId="45" fillId="0" borderId="0" xfId="0" applyNumberFormat="1" applyFont="1" applyBorder="1" applyAlignment="1">
      <alignment horizontal="center"/>
    </xf>
    <xf numFmtId="47" fontId="97" fillId="19" borderId="16" xfId="0" applyNumberFormat="1" applyFont="1" applyFill="1" applyBorder="1" applyAlignment="1" applyProtection="1">
      <alignment horizontal="centerContinuous"/>
      <protection/>
    </xf>
    <xf numFmtId="172" fontId="46" fillId="0" borderId="0" xfId="0" applyNumberFormat="1" applyFont="1" applyBorder="1" applyAlignment="1">
      <alignment horizontal="center"/>
    </xf>
    <xf numFmtId="0" fontId="49" fillId="0" borderId="13" xfId="0" applyFont="1" applyFill="1" applyBorder="1" applyAlignment="1" quotePrefix="1">
      <alignment horizontal="center" vertical="center"/>
    </xf>
    <xf numFmtId="0" fontId="98" fillId="19" borderId="0" xfId="0" applyFont="1" applyFill="1" applyAlignment="1">
      <alignment horizontal="center"/>
    </xf>
    <xf numFmtId="0" fontId="45" fillId="0" borderId="0" xfId="0" applyFont="1" applyBorder="1" applyAlignment="1">
      <alignment horizontal="center"/>
    </xf>
    <xf numFmtId="47" fontId="51" fillId="0" borderId="14" xfId="0" applyNumberFormat="1" applyFont="1" applyBorder="1" applyAlignment="1" applyProtection="1">
      <alignment horizontal="centerContinuous"/>
      <protection/>
    </xf>
    <xf numFmtId="0" fontId="49" fillId="0" borderId="0" xfId="0" applyFont="1" applyFill="1" applyBorder="1" applyAlignment="1" quotePrefix="1">
      <alignment horizontal="center" vertical="center"/>
    </xf>
    <xf numFmtId="47" fontId="51" fillId="0" borderId="0" xfId="0" applyNumberFormat="1" applyFont="1" applyBorder="1" applyAlignment="1" applyProtection="1">
      <alignment horizontal="centerContinuous"/>
      <protection/>
    </xf>
    <xf numFmtId="0" fontId="47" fillId="0" borderId="0" xfId="0" applyFont="1" applyBorder="1" applyAlignment="1">
      <alignment horizontal="left"/>
    </xf>
    <xf numFmtId="21" fontId="8" fillId="0" borderId="0" xfId="0" applyNumberFormat="1" applyFont="1" applyBorder="1" applyAlignment="1" applyProtection="1">
      <alignment horizontal="center"/>
      <protection/>
    </xf>
    <xf numFmtId="47" fontId="8" fillId="0" borderId="17" xfId="0" applyNumberFormat="1" applyFont="1" applyBorder="1" applyAlignment="1" applyProtection="1">
      <alignment horizontal="centerContinuous"/>
      <protection/>
    </xf>
    <xf numFmtId="174" fontId="4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9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83" fillId="0" borderId="11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1" fontId="45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 vertical="center"/>
    </xf>
    <xf numFmtId="47" fontId="59" fillId="0" borderId="11" xfId="0" applyNumberFormat="1" applyFont="1" applyBorder="1" applyAlignment="1" applyProtection="1">
      <alignment horizontal="centerContinuous" vertical="center"/>
      <protection/>
    </xf>
    <xf numFmtId="1" fontId="6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8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 horizontal="centerContinuous"/>
    </xf>
    <xf numFmtId="0" fontId="68" fillId="0" borderId="18" xfId="61" applyFont="1" applyFill="1" applyBorder="1" applyAlignment="1">
      <alignment horizontal="center"/>
      <protection/>
    </xf>
    <xf numFmtId="0" fontId="101" fillId="0" borderId="19" xfId="61" applyFont="1" applyFill="1" applyBorder="1" applyAlignment="1">
      <alignment horizontal="center"/>
      <protection/>
    </xf>
    <xf numFmtId="0" fontId="68" fillId="0" borderId="16" xfId="61" applyFont="1" applyFill="1" applyBorder="1" applyProtection="1">
      <alignment/>
      <protection/>
    </xf>
    <xf numFmtId="0" fontId="68" fillId="0" borderId="16" xfId="61" applyFont="1" applyFill="1" applyBorder="1" applyAlignment="1" applyProtection="1">
      <alignment horizontal="center"/>
      <protection/>
    </xf>
    <xf numFmtId="0" fontId="73" fillId="0" borderId="16" xfId="61" applyFont="1" applyFill="1" applyBorder="1" applyAlignment="1">
      <alignment horizontal="center"/>
      <protection/>
    </xf>
    <xf numFmtId="0" fontId="102" fillId="0" borderId="0" xfId="61" applyFont="1" applyFill="1" applyBorder="1" applyAlignment="1">
      <alignment horizontal="center"/>
      <protection/>
    </xf>
    <xf numFmtId="0" fontId="0" fillId="0" borderId="20" xfId="61" applyFont="1" applyFill="1" applyBorder="1">
      <alignment/>
      <protection/>
    </xf>
    <xf numFmtId="46" fontId="0" fillId="0" borderId="16" xfId="61" applyNumberFormat="1" applyFill="1" applyBorder="1" applyAlignment="1">
      <alignment horizontal="center"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3" fontId="54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74" fontId="6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54" fillId="0" borderId="0" xfId="0" applyFont="1" applyFill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Continuous" vertical="center"/>
    </xf>
    <xf numFmtId="47" fontId="8" fillId="0" borderId="22" xfId="0" applyNumberFormat="1" applyFont="1" applyBorder="1" applyAlignment="1" applyProtection="1">
      <alignment horizontal="centerContinuous"/>
      <protection/>
    </xf>
    <xf numFmtId="0" fontId="49" fillId="0" borderId="21" xfId="0" applyFont="1" applyFill="1" applyBorder="1" applyAlignment="1">
      <alignment horizontal="center" vertical="center"/>
    </xf>
    <xf numFmtId="47" fontId="45" fillId="0" borderId="15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21" fontId="8" fillId="0" borderId="15" xfId="0" applyNumberFormat="1" applyFont="1" applyBorder="1" applyAlignment="1">
      <alignment horizontal="center"/>
    </xf>
    <xf numFmtId="178" fontId="0" fillId="0" borderId="15" xfId="0" applyNumberFormat="1" applyBorder="1" applyAlignment="1">
      <alignment vertical="center"/>
    </xf>
    <xf numFmtId="0" fontId="0" fillId="0" borderId="23" xfId="0" applyBorder="1" applyAlignment="1">
      <alignment horizontal="centerContinuous"/>
    </xf>
    <xf numFmtId="0" fontId="46" fillId="0" borderId="22" xfId="0" applyFont="1" applyBorder="1" applyAlignment="1">
      <alignment horizontal="left"/>
    </xf>
    <xf numFmtId="47" fontId="51" fillId="0" borderId="22" xfId="0" applyNumberFormat="1" applyFont="1" applyBorder="1" applyAlignment="1" applyProtection="1">
      <alignment horizontal="centerContinuous"/>
      <protection/>
    </xf>
    <xf numFmtId="0" fontId="43" fillId="0" borderId="22" xfId="0" applyFont="1" applyBorder="1" applyAlignment="1">
      <alignment horizontal="left"/>
    </xf>
    <xf numFmtId="47" fontId="59" fillId="0" borderId="0" xfId="0" applyNumberFormat="1" applyFont="1" applyBorder="1" applyAlignment="1" applyProtection="1">
      <alignment horizontal="center"/>
      <protection/>
    </xf>
    <xf numFmtId="47" fontId="97" fillId="0" borderId="22" xfId="0" applyNumberFormat="1" applyFont="1" applyBorder="1" applyAlignment="1" applyProtection="1">
      <alignment horizontal="centerContinuous"/>
      <protection/>
    </xf>
    <xf numFmtId="1" fontId="0" fillId="0" borderId="15" xfId="0" applyNumberFormat="1" applyBorder="1" applyAlignment="1">
      <alignment horizontal="center"/>
    </xf>
    <xf numFmtId="0" fontId="106" fillId="20" borderId="0" xfId="56" applyNumberFormat="1" applyFont="1" applyFill="1" applyBorder="1" applyAlignment="1" applyProtection="1">
      <alignment horizontal="right"/>
      <protection/>
    </xf>
    <xf numFmtId="0" fontId="106" fillId="20" borderId="0" xfId="56" applyNumberFormat="1" applyFont="1" applyFill="1" applyBorder="1" applyAlignment="1" applyProtection="1">
      <alignment horizontal="right"/>
      <protection/>
    </xf>
    <xf numFmtId="0" fontId="106" fillId="20" borderId="0" xfId="56" applyNumberFormat="1" applyFont="1" applyFill="1" applyBorder="1" applyAlignment="1" applyProtection="1">
      <alignment/>
      <protection/>
    </xf>
    <xf numFmtId="0" fontId="106" fillId="20" borderId="0" xfId="56" applyNumberFormat="1" applyFont="1" applyFill="1" applyBorder="1" applyAlignment="1" applyProtection="1">
      <alignment horizontal="center"/>
      <protection/>
    </xf>
    <xf numFmtId="0" fontId="107" fillId="21" borderId="16" xfId="57" applyNumberFormat="1" applyFont="1" applyFill="1" applyBorder="1" applyAlignment="1" applyProtection="1">
      <alignment horizontal="right"/>
      <protection/>
    </xf>
    <xf numFmtId="0" fontId="108" fillId="0" borderId="0" xfId="57" applyNumberFormat="1" applyFont="1" applyFill="1" applyBorder="1" applyAlignment="1" applyProtection="1">
      <alignment horizontal="right"/>
      <protection/>
    </xf>
    <xf numFmtId="0" fontId="106" fillId="0" borderId="0" xfId="57" applyNumberFormat="1" applyFont="1" applyFill="1" applyBorder="1" applyAlignment="1" applyProtection="1">
      <alignment/>
      <protection/>
    </xf>
    <xf numFmtId="0" fontId="106" fillId="0" borderId="0" xfId="57" applyNumberFormat="1" applyFont="1" applyFill="1" applyBorder="1" applyAlignment="1" applyProtection="1">
      <alignment horizontal="center"/>
      <protection/>
    </xf>
    <xf numFmtId="174" fontId="109" fillId="0" borderId="0" xfId="57" applyNumberFormat="1" applyFont="1" applyFill="1" applyBorder="1" applyAlignment="1" applyProtection="1">
      <alignment horizontal="center"/>
      <protection/>
    </xf>
    <xf numFmtId="47" fontId="110" fillId="0" borderId="0" xfId="0" applyNumberFormat="1" applyFont="1" applyAlignment="1" applyProtection="1">
      <alignment horizontal="centerContinuous"/>
      <protection/>
    </xf>
    <xf numFmtId="0" fontId="111" fillId="0" borderId="0" xfId="57" applyNumberFormat="1" applyFont="1" applyFill="1" applyBorder="1" applyAlignment="1" applyProtection="1">
      <alignment horizontal="right"/>
      <protection/>
    </xf>
    <xf numFmtId="21" fontId="106" fillId="0" borderId="0" xfId="57" applyNumberFormat="1" applyFont="1" applyFill="1" applyBorder="1" applyAlignment="1" applyProtection="1">
      <alignment horizontal="center"/>
      <protection/>
    </xf>
    <xf numFmtId="0" fontId="111" fillId="0" borderId="0" xfId="57" applyNumberFormat="1" applyFont="1" applyFill="1" applyBorder="1" applyAlignment="1" applyProtection="1">
      <alignment horizontal="right"/>
      <protection/>
    </xf>
    <xf numFmtId="0" fontId="111" fillId="0" borderId="0" xfId="57" applyNumberFormat="1" applyFont="1" applyFill="1" applyBorder="1" applyAlignment="1" applyProtection="1">
      <alignment horizontal="right"/>
      <protection/>
    </xf>
    <xf numFmtId="0" fontId="108" fillId="0" borderId="0" xfId="57" applyNumberFormat="1" applyFont="1" applyFill="1" applyBorder="1" applyAlignment="1" applyProtection="1">
      <alignment horizontal="right"/>
      <protection/>
    </xf>
    <xf numFmtId="0" fontId="106" fillId="0" borderId="0" xfId="57" applyNumberFormat="1" applyFont="1" applyFill="1" applyBorder="1" applyAlignment="1" applyProtection="1">
      <alignment/>
      <protection/>
    </xf>
    <xf numFmtId="0" fontId="106" fillId="0" borderId="0" xfId="57" applyNumberFormat="1" applyFont="1" applyFill="1" applyBorder="1" applyAlignment="1" applyProtection="1">
      <alignment horizontal="center"/>
      <protection/>
    </xf>
    <xf numFmtId="0" fontId="111" fillId="0" borderId="0" xfId="57" applyNumberFormat="1" applyFont="1" applyFill="1" applyBorder="1" applyAlignment="1" applyProtection="1">
      <alignment horizontal="center"/>
      <protection/>
    </xf>
    <xf numFmtId="0" fontId="105" fillId="21" borderId="16" xfId="55" applyNumberFormat="1" applyFont="1" applyFill="1" applyBorder="1" applyAlignment="1" applyProtection="1">
      <alignment horizontal="right"/>
      <protection/>
    </xf>
    <xf numFmtId="0" fontId="108" fillId="0" borderId="0" xfId="56" applyNumberFormat="1" applyFont="1" applyFill="1" applyBorder="1" applyAlignment="1" applyProtection="1">
      <alignment horizontal="right"/>
      <protection/>
    </xf>
    <xf numFmtId="0" fontId="106" fillId="0" borderId="0" xfId="55" applyNumberFormat="1" applyFont="1" applyFill="1" applyBorder="1" applyAlignment="1" applyProtection="1">
      <alignment/>
      <protection/>
    </xf>
    <xf numFmtId="0" fontId="106" fillId="0" borderId="0" xfId="55" applyNumberFormat="1" applyFont="1" applyFill="1" applyBorder="1" applyAlignment="1" applyProtection="1">
      <alignment horizontal="center"/>
      <protection/>
    </xf>
    <xf numFmtId="0" fontId="111" fillId="0" borderId="0" xfId="55" applyNumberFormat="1" applyFont="1" applyFill="1" applyBorder="1" applyAlignment="1" applyProtection="1">
      <alignment horizontal="right"/>
      <protection/>
    </xf>
    <xf numFmtId="0" fontId="111" fillId="0" borderId="0" xfId="55" applyNumberFormat="1" applyFont="1" applyFill="1" applyBorder="1" applyAlignment="1" applyProtection="1">
      <alignment horizontal="right"/>
      <protection/>
    </xf>
    <xf numFmtId="21" fontId="106" fillId="0" borderId="0" xfId="55" applyNumberFormat="1" applyFont="1" applyFill="1" applyBorder="1" applyAlignment="1" applyProtection="1">
      <alignment horizontal="center"/>
      <protection/>
    </xf>
    <xf numFmtId="0" fontId="111" fillId="0" borderId="0" xfId="55" applyNumberFormat="1" applyFont="1" applyFill="1" applyBorder="1" applyAlignment="1" applyProtection="1">
      <alignment horizontal="right"/>
      <protection/>
    </xf>
    <xf numFmtId="0" fontId="111" fillId="0" borderId="0" xfId="55" applyNumberFormat="1" applyFont="1" applyFill="1" applyBorder="1" applyAlignment="1" applyProtection="1">
      <alignment horizontal="right"/>
      <protection/>
    </xf>
    <xf numFmtId="0" fontId="81" fillId="0" borderId="0" xfId="0" applyFont="1" applyFill="1" applyBorder="1" applyAlignment="1">
      <alignment horizontal="center"/>
    </xf>
    <xf numFmtId="0" fontId="106" fillId="0" borderId="0" xfId="57" applyNumberFormat="1" applyFont="1" applyFill="1" applyBorder="1" applyAlignment="1" applyProtection="1" quotePrefix="1">
      <alignment/>
      <protection/>
    </xf>
    <xf numFmtId="0" fontId="41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07" fillId="0" borderId="0" xfId="0" applyFont="1" applyAlignment="1" quotePrefix="1">
      <alignment horizontal="center"/>
    </xf>
    <xf numFmtId="0" fontId="105" fillId="19" borderId="24" xfId="0" applyFont="1" applyFill="1" applyBorder="1" applyAlignment="1">
      <alignment horizontal="center"/>
    </xf>
    <xf numFmtId="0" fontId="105" fillId="19" borderId="25" xfId="0" applyFont="1" applyFill="1" applyBorder="1" applyAlignment="1">
      <alignment horizontal="center"/>
    </xf>
    <xf numFmtId="0" fontId="105" fillId="19" borderId="26" xfId="0" applyFont="1" applyFill="1" applyBorder="1" applyAlignment="1">
      <alignment horizontal="center"/>
    </xf>
    <xf numFmtId="0" fontId="105" fillId="19" borderId="27" xfId="0" applyFont="1" applyFill="1" applyBorder="1" applyAlignment="1">
      <alignment horizontal="center"/>
    </xf>
    <xf numFmtId="0" fontId="111" fillId="0" borderId="0" xfId="57" applyNumberFormat="1" applyFont="1" applyFill="1" applyBorder="1" applyAlignment="1" applyProtection="1">
      <alignment horizontal="center"/>
      <protection/>
    </xf>
    <xf numFmtId="0" fontId="81" fillId="8" borderId="27" xfId="0" applyFont="1" applyFill="1" applyBorder="1" applyAlignment="1">
      <alignment horizontal="center"/>
    </xf>
    <xf numFmtId="0" fontId="81" fillId="8" borderId="25" xfId="0" applyFont="1" applyFill="1" applyBorder="1" applyAlignment="1">
      <alignment horizontal="center"/>
    </xf>
    <xf numFmtId="0" fontId="81" fillId="8" borderId="26" xfId="0" applyFont="1" applyFill="1" applyBorder="1" applyAlignment="1">
      <alignment horizontal="center"/>
    </xf>
    <xf numFmtId="47" fontId="74" fillId="0" borderId="11" xfId="0" applyNumberFormat="1" applyFont="1" applyBorder="1" applyAlignment="1" applyProtection="1">
      <alignment horizontal="centerContinuous"/>
      <protection/>
    </xf>
    <xf numFmtId="173" fontId="6" fillId="0" borderId="0" xfId="0" applyNumberFormat="1" applyFont="1" applyAlignment="1" applyProtection="1">
      <alignment horizontal="center"/>
      <protection/>
    </xf>
    <xf numFmtId="0" fontId="116" fillId="0" borderId="0" xfId="0" applyFont="1" applyAlignment="1">
      <alignment horizontal="center"/>
    </xf>
    <xf numFmtId="1" fontId="117" fillId="0" borderId="0" xfId="0" applyNumberFormat="1" applyFont="1" applyAlignment="1">
      <alignment vertical="center"/>
    </xf>
    <xf numFmtId="1" fontId="118" fillId="0" borderId="0" xfId="0" applyNumberFormat="1" applyFont="1" applyAlignment="1">
      <alignment vertical="center"/>
    </xf>
    <xf numFmtId="47" fontId="12" fillId="22" borderId="11" xfId="0" applyNumberFormat="1" applyFont="1" applyFill="1" applyBorder="1" applyAlignment="1" applyProtection="1">
      <alignment horizontal="centerContinuous"/>
      <protection/>
    </xf>
    <xf numFmtId="0" fontId="49" fillId="0" borderId="10" xfId="0" applyFont="1" applyFill="1" applyBorder="1" applyAlignment="1" quotePrefix="1">
      <alignment vertical="center"/>
    </xf>
    <xf numFmtId="0" fontId="49" fillId="0" borderId="0" xfId="0" applyFont="1" applyFill="1" applyBorder="1" applyAlignment="1">
      <alignment vertical="center"/>
    </xf>
    <xf numFmtId="0" fontId="49" fillId="22" borderId="10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center" vertical="center"/>
    </xf>
    <xf numFmtId="47" fontId="45" fillId="22" borderId="0" xfId="0" applyNumberFormat="1" applyFont="1" applyFill="1" applyBorder="1" applyAlignment="1" applyProtection="1">
      <alignment horizontal="center"/>
      <protection/>
    </xf>
    <xf numFmtId="0" fontId="50" fillId="22" borderId="0" xfId="0" applyFont="1" applyFill="1" applyBorder="1" applyAlignment="1" applyProtection="1">
      <alignment/>
      <protection/>
    </xf>
    <xf numFmtId="21" fontId="8" fillId="22" borderId="0" xfId="0" applyNumberFormat="1" applyFont="1" applyFill="1" applyBorder="1" applyAlignment="1">
      <alignment horizontal="center"/>
    </xf>
    <xf numFmtId="47" fontId="8" fillId="22" borderId="0" xfId="0" applyNumberFormat="1" applyFont="1" applyFill="1" applyBorder="1" applyAlignment="1" applyProtection="1">
      <alignment horizontal="center"/>
      <protection/>
    </xf>
    <xf numFmtId="173" fontId="50" fillId="22" borderId="0" xfId="0" applyNumberFormat="1" applyFont="1" applyFill="1" applyBorder="1" applyAlignment="1" applyProtection="1">
      <alignment horizontal="center"/>
      <protection/>
    </xf>
    <xf numFmtId="175" fontId="42" fillId="0" borderId="0" xfId="0" applyNumberFormat="1" applyFont="1" applyAlignment="1">
      <alignment horizontal="center"/>
    </xf>
    <xf numFmtId="0" fontId="119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120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174" fontId="4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73" fontId="8" fillId="0" borderId="0" xfId="0" applyNumberFormat="1" applyFont="1" applyAlignment="1" applyProtection="1">
      <alignment horizontal="centerContinuous"/>
      <protection/>
    </xf>
    <xf numFmtId="1" fontId="7" fillId="0" borderId="0" xfId="0" applyNumberFormat="1" applyFont="1" applyAlignment="1" quotePrefix="1">
      <alignment vertical="center"/>
    </xf>
    <xf numFmtId="1" fontId="7" fillId="0" borderId="0" xfId="0" applyNumberFormat="1" applyFont="1" applyAlignment="1" quotePrefix="1">
      <alignment horizontal="center" vertical="center"/>
    </xf>
    <xf numFmtId="0" fontId="71" fillId="0" borderId="0" xfId="0" applyFont="1" applyAlignment="1">
      <alignment horizontal="center"/>
    </xf>
    <xf numFmtId="0" fontId="121" fillId="23" borderId="28" xfId="0" applyFont="1" applyFill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" fontId="96" fillId="19" borderId="27" xfId="0" applyNumberFormat="1" applyFont="1" applyFill="1" applyBorder="1" applyAlignment="1">
      <alignment horizontal="center" vertical="center"/>
    </xf>
    <xf numFmtId="1" fontId="96" fillId="19" borderId="25" xfId="0" applyNumberFormat="1" applyFont="1" applyFill="1" applyBorder="1" applyAlignment="1">
      <alignment horizontal="center" vertical="center"/>
    </xf>
    <xf numFmtId="1" fontId="96" fillId="19" borderId="26" xfId="0" applyNumberFormat="1" applyFont="1" applyFill="1" applyBorder="1" applyAlignment="1">
      <alignment horizontal="center" vertical="center"/>
    </xf>
    <xf numFmtId="47" fontId="45" fillId="0" borderId="0" xfId="0" applyNumberFormat="1" applyFont="1" applyBorder="1" applyAlignment="1" applyProtection="1">
      <alignment horizontal="center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92" fillId="19" borderId="29" xfId="0" applyFont="1" applyFill="1" applyBorder="1" applyAlignment="1">
      <alignment horizontal="center"/>
    </xf>
    <xf numFmtId="0" fontId="92" fillId="19" borderId="30" xfId="0" applyFont="1" applyFill="1" applyBorder="1" applyAlignment="1">
      <alignment horizontal="center"/>
    </xf>
    <xf numFmtId="175" fontId="42" fillId="19" borderId="31" xfId="0" applyNumberFormat="1" applyFont="1" applyFill="1" applyBorder="1" applyAlignment="1">
      <alignment horizontal="center"/>
    </xf>
    <xf numFmtId="175" fontId="42" fillId="19" borderId="16" xfId="0" applyNumberFormat="1" applyFont="1" applyFill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122" fillId="23" borderId="0" xfId="0" applyFont="1" applyFill="1" applyAlignment="1">
      <alignment horizontal="center" vertical="center"/>
    </xf>
    <xf numFmtId="0" fontId="43" fillId="0" borderId="0" xfId="0" applyFont="1" applyAlignment="1">
      <alignment horizontal="left"/>
    </xf>
    <xf numFmtId="0" fontId="65" fillId="0" borderId="24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175" fontId="38" fillId="0" borderId="10" xfId="0" applyNumberFormat="1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175" fontId="38" fillId="0" borderId="11" xfId="0" applyNumberFormat="1" applyFont="1" applyBorder="1" applyAlignment="1">
      <alignment horizontal="center"/>
    </xf>
    <xf numFmtId="0" fontId="69" fillId="0" borderId="0" xfId="0" applyFont="1" applyAlignment="1">
      <alignment horizontal="left"/>
    </xf>
    <xf numFmtId="0" fontId="49" fillId="0" borderId="13" xfId="0" applyFont="1" applyFill="1" applyBorder="1" applyAlignment="1" quotePrefix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0" xfId="0" applyFont="1" applyFill="1" applyBorder="1" applyAlignment="1" quotePrefix="1">
      <alignment horizontal="center" vertical="center"/>
    </xf>
    <xf numFmtId="184" fontId="38" fillId="0" borderId="10" xfId="0" applyNumberFormat="1" applyFont="1" applyBorder="1" applyAlignment="1">
      <alignment horizontal="center"/>
    </xf>
    <xf numFmtId="184" fontId="38" fillId="0" borderId="0" xfId="0" applyNumberFormat="1" applyFont="1" applyBorder="1" applyAlignment="1">
      <alignment horizontal="center"/>
    </xf>
    <xf numFmtId="184" fontId="38" fillId="0" borderId="11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175" fontId="11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7" fontId="45" fillId="0" borderId="0" xfId="0" applyNumberFormat="1" applyFont="1" applyBorder="1" applyAlignment="1" applyProtection="1" quotePrefix="1">
      <alignment horizontal="left"/>
      <protection/>
    </xf>
    <xf numFmtId="47" fontId="45" fillId="0" borderId="0" xfId="0" applyNumberFormat="1" applyFont="1" applyBorder="1" applyAlignment="1" applyProtection="1">
      <alignment horizontal="left"/>
      <protection/>
    </xf>
    <xf numFmtId="0" fontId="43" fillId="0" borderId="0" xfId="0" applyFont="1" applyBorder="1" applyAlignment="1">
      <alignment horizontal="left"/>
    </xf>
    <xf numFmtId="0" fontId="95" fillId="0" borderId="1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11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75" fontId="63" fillId="0" borderId="10" xfId="0" applyNumberFormat="1" applyFont="1" applyBorder="1" applyAlignment="1">
      <alignment horizontal="center"/>
    </xf>
    <xf numFmtId="175" fontId="63" fillId="0" borderId="0" xfId="0" applyNumberFormat="1" applyFont="1" applyBorder="1" applyAlignment="1">
      <alignment horizontal="center"/>
    </xf>
    <xf numFmtId="175" fontId="63" fillId="0" borderId="11" xfId="0" applyNumberFormat="1" applyFont="1" applyBorder="1" applyAlignment="1">
      <alignment horizontal="center"/>
    </xf>
    <xf numFmtId="15" fontId="52" fillId="0" borderId="10" xfId="0" applyNumberFormat="1" applyFont="1" applyBorder="1" applyAlignment="1">
      <alignment horizontal="center"/>
    </xf>
    <xf numFmtId="15" fontId="52" fillId="0" borderId="0" xfId="0" applyNumberFormat="1" applyFont="1" applyBorder="1" applyAlignment="1">
      <alignment horizontal="center"/>
    </xf>
    <xf numFmtId="15" fontId="52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99" fillId="0" borderId="0" xfId="0" applyFont="1" applyBorder="1" applyAlignment="1">
      <alignment horizontal="left"/>
    </xf>
    <xf numFmtId="0" fontId="99" fillId="0" borderId="11" xfId="0" applyFont="1" applyBorder="1" applyAlignment="1">
      <alignment horizontal="left"/>
    </xf>
    <xf numFmtId="0" fontId="72" fillId="0" borderId="0" xfId="0" applyFont="1" applyFill="1" applyBorder="1" applyAlignment="1">
      <alignment horizontal="center"/>
    </xf>
    <xf numFmtId="14" fontId="100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73" fillId="0" borderId="21" xfId="61" applyFont="1" applyFill="1" applyBorder="1" applyAlignment="1">
      <alignment horizontal="center"/>
      <protection/>
    </xf>
    <xf numFmtId="0" fontId="73" fillId="0" borderId="0" xfId="61" applyFont="1" applyFill="1" applyBorder="1" applyAlignment="1">
      <alignment horizontal="center"/>
      <protection/>
    </xf>
    <xf numFmtId="0" fontId="65" fillId="0" borderId="0" xfId="0" applyFont="1" applyAlignment="1">
      <alignment horizontal="center"/>
    </xf>
    <xf numFmtId="175" fontId="63" fillId="0" borderId="0" xfId="0" applyNumberFormat="1" applyFont="1" applyAlignment="1">
      <alignment horizontal="center"/>
    </xf>
    <xf numFmtId="15" fontId="52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175" fontId="38" fillId="0" borderId="21" xfId="0" applyNumberFormat="1" applyFont="1" applyBorder="1" applyAlignment="1">
      <alignment horizontal="center"/>
    </xf>
    <xf numFmtId="175" fontId="38" fillId="0" borderId="22" xfId="0" applyNumberFormat="1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7" fillId="0" borderId="37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103" fillId="0" borderId="0" xfId="55" applyNumberFormat="1" applyFont="1" applyFill="1" applyBorder="1" applyAlignment="1" applyProtection="1">
      <alignment horizontal="center"/>
      <protection/>
    </xf>
    <xf numFmtId="0" fontId="103" fillId="0" borderId="0" xfId="55" applyNumberFormat="1" applyFont="1" applyFill="1" applyBorder="1" applyAlignment="1" applyProtection="1">
      <alignment horizontal="center"/>
      <protection/>
    </xf>
    <xf numFmtId="0" fontId="103" fillId="0" borderId="0" xfId="55" applyNumberFormat="1" applyFont="1" applyFill="1" applyBorder="1" applyAlignment="1" applyProtection="1">
      <alignment horizontal="center"/>
      <protection/>
    </xf>
    <xf numFmtId="0" fontId="104" fillId="0" borderId="38" xfId="55" applyNumberFormat="1" applyFont="1" applyFill="1" applyBorder="1" applyAlignment="1" applyProtection="1">
      <alignment horizontal="center"/>
      <protection/>
    </xf>
    <xf numFmtId="0" fontId="104" fillId="0" borderId="39" xfId="55" applyNumberFormat="1" applyFont="1" applyFill="1" applyBorder="1" applyAlignment="1" applyProtection="1">
      <alignment horizontal="center"/>
      <protection/>
    </xf>
    <xf numFmtId="0" fontId="104" fillId="0" borderId="40" xfId="55" applyNumberFormat="1" applyFont="1" applyFill="1" applyBorder="1" applyAlignment="1" applyProtection="1">
      <alignment horizontal="center"/>
      <protection/>
    </xf>
    <xf numFmtId="0" fontId="42" fillId="0" borderId="24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175" fontId="37" fillId="0" borderId="10" xfId="0" applyNumberFormat="1" applyFont="1" applyBorder="1" applyAlignment="1">
      <alignment horizontal="center"/>
    </xf>
    <xf numFmtId="175" fontId="37" fillId="0" borderId="0" xfId="0" applyNumberFormat="1" applyFont="1" applyBorder="1" applyAlignment="1">
      <alignment horizontal="center"/>
    </xf>
    <xf numFmtId="175" fontId="37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75" fontId="38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47" fontId="8" fillId="2" borderId="11" xfId="0" applyNumberFormat="1" applyFont="1" applyFill="1" applyBorder="1" applyAlignment="1" applyProtection="1">
      <alignment horizontal="centerContinuous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Goed" xfId="43"/>
    <cellStyle name="Goo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eutral" xfId="54"/>
    <cellStyle name="Normal_10kmDames" xfId="55"/>
    <cellStyle name="Normal_10kmHeren" xfId="56"/>
    <cellStyle name="Normal_5kmHeren" xfId="57"/>
    <cellStyle name="Notitie" xfId="58"/>
    <cellStyle name="Ongeldig" xfId="59"/>
    <cellStyle name="Percent" xfId="60"/>
    <cellStyle name="Standaard 2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dxfs count="3">
    <dxf>
      <font>
        <color rgb="FFFFFFFF"/>
      </font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dstrijden__2010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hagen"/>
      <sheetName val="Kasterlee"/>
      <sheetName val="Classic"/>
      <sheetName val="CCM"/>
      <sheetName val="Zonhoven"/>
      <sheetName val="Geel"/>
      <sheetName val="Ramsel"/>
      <sheetName val="Balen"/>
      <sheetName val="Vorst"/>
      <sheetName val="Brussel"/>
      <sheetName val="Dessel"/>
      <sheetName val="Engstraat"/>
      <sheetName val="Abdijentocht"/>
      <sheetName val="Holven"/>
      <sheetName val="Antwerpen"/>
      <sheetName val="Reusel"/>
      <sheetName val="Rozenberg"/>
      <sheetName val="Veldhoven"/>
      <sheetName val="Flitsrun10"/>
      <sheetName val="Kiewit10"/>
      <sheetName val="Kajak10"/>
      <sheetName val="Nuclea2010"/>
    </sheetNames>
    <sheetDataSet>
      <sheetData sheetId="19">
        <row r="3">
          <cell r="J3">
            <v>5</v>
          </cell>
        </row>
        <row r="15">
          <cell r="J1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7.421875" style="0" bestFit="1" customWidth="1"/>
    <col min="2" max="2" width="3.8515625" style="0" customWidth="1"/>
    <col min="3" max="3" width="13.140625" style="0" bestFit="1" customWidth="1"/>
    <col min="4" max="4" width="30.7109375" style="0" customWidth="1"/>
    <col min="6" max="6" width="18.8515625" style="0" bestFit="1" customWidth="1"/>
    <col min="7" max="7" width="13.57421875" style="0" bestFit="1" customWidth="1"/>
    <col min="8" max="8" width="4.421875" style="0" customWidth="1"/>
    <col min="9" max="9" width="12.28125" style="0" bestFit="1" customWidth="1"/>
    <col min="10" max="10" width="20.421875" style="344" customWidth="1"/>
    <col min="11" max="11" width="8.140625" style="0" bestFit="1" customWidth="1"/>
    <col min="12" max="12" width="28.57421875" style="0" bestFit="1" customWidth="1"/>
  </cols>
  <sheetData>
    <row r="1" spans="1:12" ht="30">
      <c r="A1" s="353" t="s">
        <v>850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27">
      <c r="A2" s="368">
        <v>40481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9" ht="27">
      <c r="A3" s="333"/>
      <c r="B3" s="333"/>
      <c r="C3" s="333"/>
      <c r="D3" s="333"/>
      <c r="E3" s="333"/>
      <c r="F3" s="333"/>
      <c r="G3" s="333"/>
      <c r="H3" s="333"/>
      <c r="I3" s="333"/>
    </row>
    <row r="4" spans="1:9" ht="15">
      <c r="A4" s="3" t="s">
        <v>119</v>
      </c>
      <c r="B4" s="4" t="s">
        <v>120</v>
      </c>
      <c r="C4" s="5" t="s">
        <v>121</v>
      </c>
      <c r="D4" s="6" t="s">
        <v>122</v>
      </c>
      <c r="E4" s="7"/>
      <c r="F4" s="8" t="s">
        <v>123</v>
      </c>
      <c r="G4" s="8" t="s">
        <v>124</v>
      </c>
      <c r="H4" s="10"/>
      <c r="I4" s="7" t="s">
        <v>125</v>
      </c>
    </row>
    <row r="5" spans="1:9" ht="19.5">
      <c r="A5" s="334"/>
      <c r="B5" s="335"/>
      <c r="C5" s="335"/>
      <c r="D5" s="336"/>
      <c r="E5" s="337"/>
      <c r="F5" s="338" t="s">
        <v>117</v>
      </c>
      <c r="G5" s="339">
        <v>4.61</v>
      </c>
      <c r="H5" s="370" t="s">
        <v>118</v>
      </c>
      <c r="I5" s="370"/>
    </row>
    <row r="6" spans="1:11" ht="19.5">
      <c r="A6" s="27">
        <v>1</v>
      </c>
      <c r="B6" s="12">
        <v>1</v>
      </c>
      <c r="C6" s="22" t="s">
        <v>344</v>
      </c>
      <c r="D6" s="340" t="s">
        <v>167</v>
      </c>
      <c r="E6" s="13"/>
      <c r="F6" s="23">
        <v>0.010590277777777777</v>
      </c>
      <c r="G6" s="24">
        <f aca="true" t="shared" si="0" ref="G6:G36">($G$5/F6)/24</f>
        <v>18.137704918032792</v>
      </c>
      <c r="H6" s="26"/>
      <c r="I6" s="25">
        <f aca="true" t="shared" si="1" ref="I6:I35">F6/$G$5</f>
        <v>0.0022972402988671965</v>
      </c>
      <c r="J6" s="344" t="s">
        <v>216</v>
      </c>
      <c r="K6" t="s">
        <v>863</v>
      </c>
    </row>
    <row r="7" spans="1:11" ht="19.5">
      <c r="A7" s="27">
        <v>3</v>
      </c>
      <c r="B7" s="12">
        <v>2</v>
      </c>
      <c r="C7" s="22" t="s">
        <v>154</v>
      </c>
      <c r="D7" s="340" t="s">
        <v>155</v>
      </c>
      <c r="E7" s="13"/>
      <c r="F7" s="23">
        <v>0.010810185185185185</v>
      </c>
      <c r="G7" s="24">
        <f t="shared" si="0"/>
        <v>17.76873661670236</v>
      </c>
      <c r="H7" s="26"/>
      <c r="I7" s="25">
        <f t="shared" si="1"/>
        <v>0.0023449425564393022</v>
      </c>
      <c r="J7" s="344" t="s">
        <v>854</v>
      </c>
      <c r="K7" t="s">
        <v>864</v>
      </c>
    </row>
    <row r="8" spans="1:11" ht="19.5">
      <c r="A8" s="27">
        <v>4</v>
      </c>
      <c r="B8" s="12">
        <v>3</v>
      </c>
      <c r="C8" s="22" t="s">
        <v>289</v>
      </c>
      <c r="D8" s="340" t="s">
        <v>271</v>
      </c>
      <c r="E8" s="13"/>
      <c r="F8" s="23">
        <v>0.01099537037037037</v>
      </c>
      <c r="G8" s="24">
        <f t="shared" si="0"/>
        <v>17.469473684210527</v>
      </c>
      <c r="H8" s="26"/>
      <c r="I8" s="25">
        <f t="shared" si="1"/>
        <v>0.002385112878605286</v>
      </c>
      <c r="J8" s="344" t="s">
        <v>855</v>
      </c>
      <c r="K8" t="s">
        <v>865</v>
      </c>
    </row>
    <row r="9" spans="1:11" ht="19.5">
      <c r="A9" s="27">
        <v>5</v>
      </c>
      <c r="B9" s="12">
        <v>4</v>
      </c>
      <c r="C9" s="22" t="s">
        <v>217</v>
      </c>
      <c r="D9" s="340" t="s">
        <v>218</v>
      </c>
      <c r="E9" s="13"/>
      <c r="F9" s="23">
        <v>0.011076388888888887</v>
      </c>
      <c r="G9" s="24">
        <f t="shared" si="0"/>
        <v>17.341692789968658</v>
      </c>
      <c r="H9" s="26"/>
      <c r="I9" s="25">
        <f t="shared" si="1"/>
        <v>0.002402687394552904</v>
      </c>
      <c r="J9" s="344" t="s">
        <v>856</v>
      </c>
      <c r="K9" t="s">
        <v>866</v>
      </c>
    </row>
    <row r="10" spans="1:12" ht="19.5">
      <c r="A10" s="27">
        <v>6</v>
      </c>
      <c r="B10" s="12">
        <v>5</v>
      </c>
      <c r="C10" s="22" t="s">
        <v>139</v>
      </c>
      <c r="D10" s="340" t="s">
        <v>204</v>
      </c>
      <c r="E10" s="13"/>
      <c r="F10" s="23">
        <v>0.011180555555555556</v>
      </c>
      <c r="G10" s="24">
        <f t="shared" si="0"/>
        <v>17.180124223602483</v>
      </c>
      <c r="H10" s="26"/>
      <c r="I10" s="25">
        <f t="shared" si="1"/>
        <v>0.00242528320077127</v>
      </c>
      <c r="J10" s="344" t="s">
        <v>857</v>
      </c>
      <c r="K10" t="s">
        <v>867</v>
      </c>
      <c r="L10" s="344"/>
    </row>
    <row r="11" spans="1:12" ht="20.25" thickBot="1">
      <c r="A11" s="27">
        <v>9</v>
      </c>
      <c r="B11" s="12">
        <v>6</v>
      </c>
      <c r="C11" s="22" t="s">
        <v>229</v>
      </c>
      <c r="D11" s="340" t="s">
        <v>230</v>
      </c>
      <c r="E11" s="13"/>
      <c r="F11" s="23">
        <v>0.011296296296296296</v>
      </c>
      <c r="G11" s="24">
        <f t="shared" si="0"/>
        <v>17.00409836065574</v>
      </c>
      <c r="H11" s="26"/>
      <c r="I11" s="25">
        <f t="shared" si="1"/>
        <v>0.0024503896521250097</v>
      </c>
      <c r="J11" s="344" t="s">
        <v>858</v>
      </c>
      <c r="L11" s="344"/>
    </row>
    <row r="12" spans="1:12" ht="20.25" thickBot="1">
      <c r="A12" s="27">
        <v>10</v>
      </c>
      <c r="B12" s="12">
        <v>7</v>
      </c>
      <c r="C12" s="22" t="s">
        <v>211</v>
      </c>
      <c r="D12" s="340" t="s">
        <v>212</v>
      </c>
      <c r="E12" s="13"/>
      <c r="F12" s="23">
        <v>0.011319444444444444</v>
      </c>
      <c r="G12" s="24">
        <f t="shared" si="0"/>
        <v>16.969325153374232</v>
      </c>
      <c r="H12" s="26"/>
      <c r="I12" s="25">
        <f t="shared" si="1"/>
        <v>0.0024554109423957577</v>
      </c>
      <c r="J12" s="344" t="s">
        <v>859</v>
      </c>
      <c r="L12" s="345" t="s">
        <v>875</v>
      </c>
    </row>
    <row r="13" spans="1:12" ht="19.5">
      <c r="A13" s="27">
        <v>13</v>
      </c>
      <c r="B13" s="12">
        <v>8</v>
      </c>
      <c r="C13" s="22" t="s">
        <v>168</v>
      </c>
      <c r="D13" s="340" t="s">
        <v>146</v>
      </c>
      <c r="E13" s="13"/>
      <c r="F13" s="23">
        <v>0.011423611111111112</v>
      </c>
      <c r="G13" s="24">
        <f t="shared" si="0"/>
        <v>16.814589665653497</v>
      </c>
      <c r="H13" s="26"/>
      <c r="I13" s="25">
        <f t="shared" si="1"/>
        <v>0.002478006748614124</v>
      </c>
      <c r="L13" s="344"/>
    </row>
    <row r="14" spans="1:12" ht="19.5">
      <c r="A14" s="27">
        <v>14</v>
      </c>
      <c r="B14" s="12">
        <v>9</v>
      </c>
      <c r="C14" s="22" t="s">
        <v>154</v>
      </c>
      <c r="D14" s="340" t="s">
        <v>189</v>
      </c>
      <c r="E14" s="13"/>
      <c r="F14" s="23">
        <v>0.011550925925925925</v>
      </c>
      <c r="G14" s="24">
        <f t="shared" si="0"/>
        <v>16.62925851703407</v>
      </c>
      <c r="H14" s="26"/>
      <c r="I14" s="25">
        <f t="shared" si="1"/>
        <v>0.002505623845103237</v>
      </c>
      <c r="L14" s="344"/>
    </row>
    <row r="15" spans="1:12" ht="19.5">
      <c r="A15" s="27">
        <v>15</v>
      </c>
      <c r="B15" s="12">
        <v>10</v>
      </c>
      <c r="C15" s="22" t="s">
        <v>206</v>
      </c>
      <c r="D15" s="340" t="s">
        <v>464</v>
      </c>
      <c r="E15" s="13"/>
      <c r="F15" s="23">
        <v>0.011585648148148149</v>
      </c>
      <c r="G15" s="24">
        <f t="shared" si="0"/>
        <v>16.57942057942058</v>
      </c>
      <c r="H15" s="26"/>
      <c r="I15" s="25">
        <f t="shared" si="1"/>
        <v>0.00251315578050936</v>
      </c>
      <c r="L15" s="344"/>
    </row>
    <row r="16" spans="1:12" ht="19.5">
      <c r="A16" s="27">
        <v>16</v>
      </c>
      <c r="B16" s="12">
        <v>11</v>
      </c>
      <c r="C16" s="22" t="s">
        <v>569</v>
      </c>
      <c r="D16" s="340" t="s">
        <v>204</v>
      </c>
      <c r="E16" s="13"/>
      <c r="F16" s="23">
        <v>0.011921296296296298</v>
      </c>
      <c r="G16" s="24">
        <f t="shared" si="0"/>
        <v>16.1126213592233</v>
      </c>
      <c r="H16" s="26"/>
      <c r="I16" s="25">
        <f t="shared" si="1"/>
        <v>0.0025859644894352055</v>
      </c>
      <c r="L16" s="344"/>
    </row>
    <row r="17" spans="1:12" ht="19.5">
      <c r="A17" s="27">
        <v>21</v>
      </c>
      <c r="B17" s="12">
        <v>12</v>
      </c>
      <c r="C17" s="22" t="s">
        <v>265</v>
      </c>
      <c r="D17" s="340" t="s">
        <v>266</v>
      </c>
      <c r="E17" s="13"/>
      <c r="F17" s="23">
        <v>0.012199074074074072</v>
      </c>
      <c r="G17" s="24">
        <f t="shared" si="0"/>
        <v>15.745730550284634</v>
      </c>
      <c r="H17" s="26"/>
      <c r="I17" s="25">
        <f t="shared" si="1"/>
        <v>0.00264621997268418</v>
      </c>
      <c r="L17" s="344"/>
    </row>
    <row r="18" spans="1:12" ht="19.5">
      <c r="A18" s="27">
        <v>22</v>
      </c>
      <c r="B18" s="12">
        <v>13</v>
      </c>
      <c r="C18" s="22" t="s">
        <v>132</v>
      </c>
      <c r="D18" s="340" t="s">
        <v>133</v>
      </c>
      <c r="E18" s="13"/>
      <c r="F18" s="23">
        <v>0.01224537037037037</v>
      </c>
      <c r="G18" s="24">
        <f t="shared" si="0"/>
        <v>15.686200378071836</v>
      </c>
      <c r="H18" s="26"/>
      <c r="I18" s="25">
        <f t="shared" si="1"/>
        <v>0.0026562625532256766</v>
      </c>
      <c r="L18" s="344"/>
    </row>
    <row r="19" spans="1:12" ht="19.5">
      <c r="A19" s="27">
        <v>23</v>
      </c>
      <c r="B19" s="12">
        <v>14</v>
      </c>
      <c r="C19" s="22" t="s">
        <v>472</v>
      </c>
      <c r="D19" s="340" t="s">
        <v>473</v>
      </c>
      <c r="E19" s="13"/>
      <c r="F19" s="23">
        <v>0.012314814814814815</v>
      </c>
      <c r="G19" s="24">
        <f t="shared" si="0"/>
        <v>15.597744360902256</v>
      </c>
      <c r="H19" s="26"/>
      <c r="I19" s="25">
        <f t="shared" si="1"/>
        <v>0.0026713264240379206</v>
      </c>
      <c r="J19" s="344" t="s">
        <v>474</v>
      </c>
      <c r="K19" t="s">
        <v>868</v>
      </c>
      <c r="L19" s="344"/>
    </row>
    <row r="20" spans="1:12" ht="19.5">
      <c r="A20" s="27">
        <v>28</v>
      </c>
      <c r="B20" s="12">
        <v>15</v>
      </c>
      <c r="C20" s="22" t="s">
        <v>145</v>
      </c>
      <c r="D20" s="340" t="s">
        <v>807</v>
      </c>
      <c r="E20" s="13"/>
      <c r="F20" s="23">
        <v>0.012847222222222223</v>
      </c>
      <c r="G20" s="24">
        <f t="shared" si="0"/>
        <v>14.95135135135135</v>
      </c>
      <c r="H20" s="26"/>
      <c r="I20" s="25">
        <f t="shared" si="1"/>
        <v>0.002786816100265124</v>
      </c>
      <c r="J20" s="344" t="s">
        <v>476</v>
      </c>
      <c r="K20" t="s">
        <v>869</v>
      </c>
      <c r="L20" s="344"/>
    </row>
    <row r="21" spans="1:12" ht="19.5">
      <c r="A21" s="27">
        <v>31</v>
      </c>
      <c r="B21" s="12">
        <v>16</v>
      </c>
      <c r="C21" s="22" t="s">
        <v>860</v>
      </c>
      <c r="D21" s="340" t="s">
        <v>861</v>
      </c>
      <c r="E21" s="13"/>
      <c r="F21" s="23">
        <v>0.013078703703703703</v>
      </c>
      <c r="G21" s="24">
        <f t="shared" si="0"/>
        <v>14.686725663716816</v>
      </c>
      <c r="H21" s="26"/>
      <c r="I21" s="25">
        <f t="shared" si="1"/>
        <v>0.0028370290029726035</v>
      </c>
      <c r="L21" s="344"/>
    </row>
    <row r="22" spans="1:12" ht="19.5">
      <c r="A22" s="27">
        <v>33</v>
      </c>
      <c r="B22" s="12">
        <v>17</v>
      </c>
      <c r="C22" s="22" t="s">
        <v>359</v>
      </c>
      <c r="D22" s="340" t="s">
        <v>358</v>
      </c>
      <c r="E22" s="13"/>
      <c r="F22" s="23">
        <v>0.013148148148148147</v>
      </c>
      <c r="G22" s="24">
        <f t="shared" si="0"/>
        <v>14.609154929577466</v>
      </c>
      <c r="H22" s="26"/>
      <c r="I22" s="25">
        <f t="shared" si="1"/>
        <v>0.002852092873784847</v>
      </c>
      <c r="J22" s="344" t="s">
        <v>479</v>
      </c>
      <c r="K22" t="s">
        <v>870</v>
      </c>
      <c r="L22" s="344"/>
    </row>
    <row r="23" spans="1:12" ht="19.5">
      <c r="A23" s="27">
        <v>35</v>
      </c>
      <c r="B23" s="12">
        <v>18</v>
      </c>
      <c r="C23" s="22" t="s">
        <v>129</v>
      </c>
      <c r="D23" s="340" t="s">
        <v>862</v>
      </c>
      <c r="E23" s="13"/>
      <c r="F23" s="23">
        <v>0.013194444444444444</v>
      </c>
      <c r="G23" s="24">
        <f t="shared" si="0"/>
        <v>14.557894736842107</v>
      </c>
      <c r="H23" s="26"/>
      <c r="I23" s="25">
        <f t="shared" si="1"/>
        <v>0.0028621354543263435</v>
      </c>
      <c r="L23" s="344"/>
    </row>
    <row r="24" spans="1:12" ht="19.5">
      <c r="A24" s="27">
        <v>44</v>
      </c>
      <c r="B24" s="12">
        <v>19</v>
      </c>
      <c r="C24" s="22" t="s">
        <v>231</v>
      </c>
      <c r="D24" s="340" t="s">
        <v>429</v>
      </c>
      <c r="E24" s="13"/>
      <c r="F24" s="23">
        <v>0.0140625</v>
      </c>
      <c r="G24" s="24">
        <f t="shared" si="0"/>
        <v>13.65925925925926</v>
      </c>
      <c r="H24" s="26"/>
      <c r="I24" s="25">
        <f t="shared" si="1"/>
        <v>0.0030504338394793926</v>
      </c>
      <c r="L24" s="344"/>
    </row>
    <row r="25" spans="1:12" ht="19.5">
      <c r="A25" s="27">
        <v>45</v>
      </c>
      <c r="B25" s="12">
        <v>20</v>
      </c>
      <c r="C25" s="22" t="s">
        <v>238</v>
      </c>
      <c r="D25" s="340" t="s">
        <v>325</v>
      </c>
      <c r="E25" s="13"/>
      <c r="F25" s="23">
        <v>0.014108796296296295</v>
      </c>
      <c r="G25" s="24">
        <f t="shared" si="0"/>
        <v>13.614438063986876</v>
      </c>
      <c r="H25" s="26"/>
      <c r="I25" s="25">
        <f t="shared" si="1"/>
        <v>0.003060476420020888</v>
      </c>
      <c r="L25" s="344"/>
    </row>
    <row r="26" spans="1:12" ht="19.5">
      <c r="A26" s="27">
        <v>47</v>
      </c>
      <c r="B26" s="12">
        <v>21</v>
      </c>
      <c r="C26" s="22" t="s">
        <v>281</v>
      </c>
      <c r="D26" s="340" t="s">
        <v>131</v>
      </c>
      <c r="E26" s="13"/>
      <c r="F26" s="23">
        <v>0.014143518518518519</v>
      </c>
      <c r="G26" s="24">
        <f t="shared" si="0"/>
        <v>13.581014729950901</v>
      </c>
      <c r="H26" s="341"/>
      <c r="I26" s="25">
        <f t="shared" si="1"/>
        <v>0.0030680083554270104</v>
      </c>
      <c r="L26" s="344"/>
    </row>
    <row r="27" spans="1:12" ht="19.5">
      <c r="A27" s="27">
        <v>48</v>
      </c>
      <c r="B27" s="12">
        <v>22</v>
      </c>
      <c r="C27" s="22" t="s">
        <v>183</v>
      </c>
      <c r="D27" s="340" t="s">
        <v>184</v>
      </c>
      <c r="E27" s="13"/>
      <c r="F27" s="23">
        <v>0.014178240740740741</v>
      </c>
      <c r="G27" s="24">
        <f t="shared" si="0"/>
        <v>13.547755102040817</v>
      </c>
      <c r="H27" s="26"/>
      <c r="I27" s="25">
        <f t="shared" si="1"/>
        <v>0.003075540290833132</v>
      </c>
      <c r="J27" s="344" t="s">
        <v>871</v>
      </c>
      <c r="K27" t="s">
        <v>872</v>
      </c>
      <c r="L27" s="344"/>
    </row>
    <row r="28" spans="1:12" ht="19.5">
      <c r="A28" s="27">
        <v>49</v>
      </c>
      <c r="B28" s="12">
        <v>23</v>
      </c>
      <c r="C28" s="22" t="s">
        <v>126</v>
      </c>
      <c r="D28" s="340" t="s">
        <v>195</v>
      </c>
      <c r="E28" s="13"/>
      <c r="F28" s="23">
        <v>0.014201388888888888</v>
      </c>
      <c r="G28" s="24">
        <f t="shared" si="0"/>
        <v>13.525672371638144</v>
      </c>
      <c r="H28" s="26"/>
      <c r="I28" s="25">
        <f t="shared" si="1"/>
        <v>0.00308056158110388</v>
      </c>
      <c r="L28" s="344"/>
    </row>
    <row r="29" spans="1:12" ht="20.25" thickBot="1">
      <c r="A29" s="27">
        <v>55</v>
      </c>
      <c r="B29" s="12">
        <v>24</v>
      </c>
      <c r="C29" s="22" t="s">
        <v>253</v>
      </c>
      <c r="D29" s="340" t="s">
        <v>135</v>
      </c>
      <c r="E29" s="13"/>
      <c r="F29" s="23">
        <v>0.014502314814814815</v>
      </c>
      <c r="G29" s="24">
        <f t="shared" si="0"/>
        <v>13.245011971268957</v>
      </c>
      <c r="H29" s="26"/>
      <c r="I29" s="25">
        <f t="shared" si="1"/>
        <v>0.003145838354623604</v>
      </c>
      <c r="J29" s="344" t="s">
        <v>873</v>
      </c>
      <c r="L29" s="344"/>
    </row>
    <row r="30" spans="1:12" ht="20.25" thickBot="1">
      <c r="A30" s="27">
        <v>67</v>
      </c>
      <c r="B30" s="12">
        <v>25</v>
      </c>
      <c r="C30" s="22" t="s">
        <v>251</v>
      </c>
      <c r="D30" s="340" t="s">
        <v>252</v>
      </c>
      <c r="E30" s="13"/>
      <c r="F30" s="23">
        <v>0.014918981481481483</v>
      </c>
      <c r="G30" s="24">
        <f t="shared" si="0"/>
        <v>12.875096974398758</v>
      </c>
      <c r="H30" s="26"/>
      <c r="I30" s="25">
        <f t="shared" si="1"/>
        <v>0.0032362215794970676</v>
      </c>
      <c r="J30" s="344" t="s">
        <v>874</v>
      </c>
      <c r="L30" s="345" t="s">
        <v>876</v>
      </c>
    </row>
    <row r="31" spans="1:12" ht="19.5">
      <c r="A31" s="27">
        <v>104</v>
      </c>
      <c r="B31" s="12">
        <v>26</v>
      </c>
      <c r="C31" s="22" t="s">
        <v>852</v>
      </c>
      <c r="D31" s="340" t="s">
        <v>853</v>
      </c>
      <c r="E31" s="13"/>
      <c r="F31" s="23">
        <v>0.01667824074074074</v>
      </c>
      <c r="G31" s="24">
        <f t="shared" si="0"/>
        <v>11.517002081887581</v>
      </c>
      <c r="H31" s="26"/>
      <c r="I31" s="25">
        <f t="shared" si="1"/>
        <v>0.003617839640073913</v>
      </c>
      <c r="L31" s="344"/>
    </row>
    <row r="32" spans="1:12" ht="19.5">
      <c r="A32" s="27">
        <v>109</v>
      </c>
      <c r="B32" s="12">
        <v>27</v>
      </c>
      <c r="C32" s="22" t="s">
        <v>162</v>
      </c>
      <c r="D32" s="340" t="s">
        <v>464</v>
      </c>
      <c r="E32" s="13"/>
      <c r="F32" s="23">
        <v>0.016747685185185185</v>
      </c>
      <c r="G32" s="24">
        <f t="shared" si="0"/>
        <v>11.469246717346236</v>
      </c>
      <c r="H32" s="26"/>
      <c r="I32" s="25">
        <f t="shared" si="1"/>
        <v>0.003632903510886157</v>
      </c>
      <c r="L32" s="344"/>
    </row>
    <row r="33" spans="1:12" ht="19.5">
      <c r="A33" s="27">
        <v>113</v>
      </c>
      <c r="B33" s="12">
        <v>28</v>
      </c>
      <c r="C33" s="22" t="s">
        <v>257</v>
      </c>
      <c r="D33" s="340" t="s">
        <v>302</v>
      </c>
      <c r="E33" s="13"/>
      <c r="F33" s="23">
        <v>0.01695601851851852</v>
      </c>
      <c r="G33" s="24">
        <f t="shared" si="0"/>
        <v>11.328327645051194</v>
      </c>
      <c r="H33" s="26"/>
      <c r="I33" s="25">
        <f t="shared" si="1"/>
        <v>0.003678095123322889</v>
      </c>
      <c r="L33" s="344"/>
    </row>
    <row r="34" spans="1:9" ht="19.5">
      <c r="A34" s="27">
        <v>119</v>
      </c>
      <c r="B34" s="12">
        <v>29</v>
      </c>
      <c r="C34" s="22" t="s">
        <v>225</v>
      </c>
      <c r="D34" s="340" t="s">
        <v>226</v>
      </c>
      <c r="E34" s="13"/>
      <c r="F34" s="23">
        <v>0.01719907407407407</v>
      </c>
      <c r="G34" s="24">
        <f t="shared" si="0"/>
        <v>11.168236877523555</v>
      </c>
      <c r="H34" s="26"/>
      <c r="I34" s="25">
        <f t="shared" si="1"/>
        <v>0.003730818671165742</v>
      </c>
    </row>
    <row r="35" spans="1:9" ht="19.5">
      <c r="A35" s="27">
        <v>129</v>
      </c>
      <c r="B35" s="12">
        <v>30</v>
      </c>
      <c r="C35" s="22" t="s">
        <v>336</v>
      </c>
      <c r="D35" s="340" t="s">
        <v>877</v>
      </c>
      <c r="E35" s="13"/>
      <c r="F35" s="23">
        <v>0.017708333333333333</v>
      </c>
      <c r="G35" s="24">
        <f t="shared" si="0"/>
        <v>10.847058823529414</v>
      </c>
      <c r="H35" s="26"/>
      <c r="I35" s="25">
        <f t="shared" si="1"/>
        <v>0.0038412870571221977</v>
      </c>
    </row>
    <row r="36" spans="1:9" ht="19.5">
      <c r="A36" s="27">
        <v>136</v>
      </c>
      <c r="B36" s="12">
        <v>31</v>
      </c>
      <c r="C36" s="22" t="s">
        <v>261</v>
      </c>
      <c r="D36" s="340" t="s">
        <v>397</v>
      </c>
      <c r="E36" s="13"/>
      <c r="F36" s="23">
        <v>0.01840277777777778</v>
      </c>
      <c r="G36" s="24">
        <f t="shared" si="0"/>
        <v>10.437735849056605</v>
      </c>
      <c r="H36" s="26"/>
      <c r="I36" s="25">
        <f>F36/$G$5</f>
        <v>0.003991925765244637</v>
      </c>
    </row>
    <row r="37" spans="1:9" ht="19.5">
      <c r="A37" s="27"/>
      <c r="B37" s="342" t="s">
        <v>878</v>
      </c>
      <c r="C37" s="342"/>
      <c r="D37" s="340"/>
      <c r="E37" s="13"/>
      <c r="F37" s="23"/>
      <c r="G37" s="24"/>
      <c r="H37" s="26"/>
      <c r="I37" s="25"/>
    </row>
    <row r="38" spans="1:9" ht="19.5">
      <c r="A38" s="27"/>
      <c r="B38" s="343"/>
      <c r="C38" s="343"/>
      <c r="D38" s="340"/>
      <c r="E38" s="13"/>
      <c r="F38" s="23"/>
      <c r="G38" s="24"/>
      <c r="H38" s="26"/>
      <c r="I38" s="25"/>
    </row>
    <row r="39" spans="1:9" ht="19.5">
      <c r="A39" s="334"/>
      <c r="B39" s="335"/>
      <c r="C39" s="335"/>
      <c r="D39" s="336"/>
      <c r="E39" s="337"/>
      <c r="F39" s="338" t="s">
        <v>117</v>
      </c>
      <c r="G39" s="339">
        <v>8.47</v>
      </c>
      <c r="H39" s="363" t="s">
        <v>118</v>
      </c>
      <c r="I39" s="363"/>
    </row>
    <row r="40" spans="1:9" ht="15">
      <c r="A40" s="3" t="s">
        <v>119</v>
      </c>
      <c r="B40" s="4" t="s">
        <v>120</v>
      </c>
      <c r="C40" s="5" t="s">
        <v>121</v>
      </c>
      <c r="D40" s="6" t="s">
        <v>122</v>
      </c>
      <c r="E40" s="7"/>
      <c r="F40" s="8" t="s">
        <v>123</v>
      </c>
      <c r="G40" s="8" t="s">
        <v>124</v>
      </c>
      <c r="H40" s="10"/>
      <c r="I40" s="7" t="s">
        <v>125</v>
      </c>
    </row>
    <row r="41" spans="1:9" ht="19.5">
      <c r="A41" s="27">
        <v>40</v>
      </c>
      <c r="B41" s="12">
        <v>31</v>
      </c>
      <c r="C41" s="22" t="s">
        <v>128</v>
      </c>
      <c r="D41" s="340" t="s">
        <v>130</v>
      </c>
      <c r="E41" s="13"/>
      <c r="F41" s="23">
        <v>0.025011574074074075</v>
      </c>
      <c r="G41" s="24">
        <f>($G$39/F41)/24</f>
        <v>14.110134197130959</v>
      </c>
      <c r="H41" s="26"/>
      <c r="I41" s="25">
        <f>F41/$G$39</f>
        <v>0.0029529603393239757</v>
      </c>
    </row>
    <row r="42" spans="1:9" ht="19.5">
      <c r="A42" s="27">
        <v>170</v>
      </c>
      <c r="B42" s="12">
        <v>32</v>
      </c>
      <c r="C42" s="22" t="s">
        <v>341</v>
      </c>
      <c r="D42" s="340" t="s">
        <v>138</v>
      </c>
      <c r="E42" s="13"/>
      <c r="F42" s="23">
        <v>0.03222222222222222</v>
      </c>
      <c r="G42" s="24">
        <f>($G$39/F42)/24</f>
        <v>10.952586206896553</v>
      </c>
      <c r="H42" s="26"/>
      <c r="I42" s="25">
        <f>F42/$G$39</f>
        <v>0.0038042765315492583</v>
      </c>
    </row>
    <row r="43" spans="1:9" ht="19.5">
      <c r="A43" s="27">
        <v>184</v>
      </c>
      <c r="B43" s="12">
        <v>33</v>
      </c>
      <c r="C43" s="22" t="s">
        <v>851</v>
      </c>
      <c r="D43" s="340" t="s">
        <v>224</v>
      </c>
      <c r="E43" s="13"/>
      <c r="F43" s="23">
        <v>0.03328703703703704</v>
      </c>
      <c r="G43" s="24">
        <f>($G$39/F43)/24</f>
        <v>10.602225312934632</v>
      </c>
      <c r="H43" s="26"/>
      <c r="I43" s="25">
        <f>F43/$G$39</f>
        <v>0.003929992566356203</v>
      </c>
    </row>
    <row r="44" spans="2:9" ht="15">
      <c r="B44" s="342" t="s">
        <v>879</v>
      </c>
      <c r="C44" s="342"/>
      <c r="D44" s="342"/>
      <c r="F44" s="19"/>
      <c r="G44" s="19"/>
      <c r="I44" s="2"/>
    </row>
    <row r="45" spans="1:9" ht="15">
      <c r="A45" s="18"/>
      <c r="B45" s="16"/>
      <c r="C45" s="16"/>
      <c r="D45" s="17"/>
      <c r="F45" s="19"/>
      <c r="G45" s="19"/>
      <c r="I45" s="2"/>
    </row>
    <row r="46" spans="1:9" ht="15">
      <c r="A46" s="18"/>
      <c r="B46" s="16"/>
      <c r="C46" s="16"/>
      <c r="D46" s="17"/>
      <c r="F46" s="19"/>
      <c r="G46" s="19"/>
      <c r="I46" s="2"/>
    </row>
    <row r="47" spans="1:9" ht="19.5">
      <c r="A47" s="334"/>
      <c r="B47" s="335"/>
      <c r="C47" s="335"/>
      <c r="D47" s="336"/>
      <c r="E47" s="337"/>
      <c r="F47" s="338" t="s">
        <v>117</v>
      </c>
      <c r="G47" s="339">
        <v>19.96</v>
      </c>
      <c r="H47" s="363" t="s">
        <v>118</v>
      </c>
      <c r="I47" s="363"/>
    </row>
    <row r="48" spans="1:9" ht="15">
      <c r="A48" s="3" t="s">
        <v>119</v>
      </c>
      <c r="B48" s="4" t="s">
        <v>120</v>
      </c>
      <c r="C48" s="5" t="s">
        <v>121</v>
      </c>
      <c r="D48" s="6" t="s">
        <v>122</v>
      </c>
      <c r="E48" s="7"/>
      <c r="F48" s="8" t="s">
        <v>123</v>
      </c>
      <c r="G48" s="8" t="s">
        <v>124</v>
      </c>
      <c r="H48" s="10"/>
      <c r="I48" s="7" t="s">
        <v>125</v>
      </c>
    </row>
    <row r="49" spans="1:9" ht="19.5">
      <c r="A49" s="27">
        <v>83</v>
      </c>
      <c r="B49" s="12">
        <v>34</v>
      </c>
      <c r="C49" s="22" t="s">
        <v>162</v>
      </c>
      <c r="D49" s="340" t="s">
        <v>224</v>
      </c>
      <c r="E49" s="13"/>
      <c r="F49" s="23">
        <v>0.07600694444444445</v>
      </c>
      <c r="G49" s="24">
        <f>($G$47/F49)/24</f>
        <v>10.941982640475103</v>
      </c>
      <c r="H49" s="26"/>
      <c r="I49" s="25">
        <f>F49/$G$47</f>
        <v>0.003807963148519261</v>
      </c>
    </row>
    <row r="50" spans="2:9" ht="19.5">
      <c r="B50" s="342" t="s">
        <v>880</v>
      </c>
      <c r="C50" s="342"/>
      <c r="D50" s="340"/>
      <c r="E50" s="13"/>
      <c r="F50" s="23"/>
      <c r="G50" s="24"/>
      <c r="H50" s="26"/>
      <c r="I50" s="25"/>
    </row>
    <row r="53" spans="1:9" ht="26.25" customHeight="1">
      <c r="A53" s="362" t="s">
        <v>881</v>
      </c>
      <c r="B53" s="362"/>
      <c r="C53" s="362"/>
      <c r="D53" s="362"/>
      <c r="E53" s="362"/>
      <c r="F53" s="362"/>
      <c r="G53" s="362"/>
      <c r="H53" s="362"/>
      <c r="I53" s="362"/>
    </row>
  </sheetData>
  <mergeCells count="6">
    <mergeCell ref="A53:I53"/>
    <mergeCell ref="H47:I47"/>
    <mergeCell ref="H5:I5"/>
    <mergeCell ref="H39:I39"/>
    <mergeCell ref="A1:L1"/>
    <mergeCell ref="A2:L2"/>
  </mergeCells>
  <printOptions gridLines="1"/>
  <pageMargins left="0.7874015748031497" right="0" top="0.1968503937007874" bottom="0.1968503937007874" header="0" footer="0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A1" sqref="A1:I30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4.5742187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  <col min="9" max="9" width="11.421875" style="0" bestFit="1" customWidth="1"/>
  </cols>
  <sheetData>
    <row r="1" spans="1:9" ht="30">
      <c r="A1" s="353" t="s">
        <v>535</v>
      </c>
      <c r="B1" s="353"/>
      <c r="C1" s="353"/>
      <c r="D1" s="353"/>
      <c r="E1" s="353"/>
      <c r="F1" s="353"/>
      <c r="G1" s="353"/>
      <c r="H1" s="353"/>
      <c r="I1" s="353"/>
    </row>
    <row r="2" spans="1:9" ht="27">
      <c r="A2" s="368">
        <v>40355</v>
      </c>
      <c r="B2" s="368"/>
      <c r="C2" s="368"/>
      <c r="D2" s="368"/>
      <c r="E2" s="368"/>
      <c r="F2" s="368"/>
      <c r="G2" s="368"/>
      <c r="H2" s="368"/>
      <c r="I2" s="368"/>
    </row>
    <row r="3" spans="1:9" ht="27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9.5">
      <c r="A4" s="373"/>
      <c r="B4" s="373"/>
      <c r="C4" s="373"/>
      <c r="D4" s="373"/>
      <c r="E4" s="42"/>
      <c r="F4" s="79" t="s">
        <v>117</v>
      </c>
      <c r="G4" s="79" t="s">
        <v>118</v>
      </c>
      <c r="H4" s="80">
        <v>4.5</v>
      </c>
      <c r="I4" s="122"/>
    </row>
    <row r="5" spans="1:9" ht="18">
      <c r="A5" s="209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152" t="s">
        <v>536</v>
      </c>
    </row>
    <row r="6" spans="1:9" ht="19.5">
      <c r="A6" s="354"/>
      <c r="B6" s="354"/>
      <c r="C6" s="354"/>
      <c r="D6" s="149"/>
      <c r="E6" s="150"/>
      <c r="F6" s="151"/>
      <c r="G6" s="149"/>
      <c r="H6" s="152"/>
      <c r="I6" s="122"/>
    </row>
    <row r="7" spans="1:9" ht="19.5">
      <c r="A7" s="153">
        <v>87</v>
      </c>
      <c r="B7" s="55">
        <v>1</v>
      </c>
      <c r="C7" s="153" t="s">
        <v>369</v>
      </c>
      <c r="D7" s="89" t="s">
        <v>370</v>
      </c>
      <c r="E7" s="58"/>
      <c r="F7" s="59">
        <v>0.01675925925925926</v>
      </c>
      <c r="G7" s="74">
        <f>F7/$H$4</f>
        <v>0.003724279835390946</v>
      </c>
      <c r="H7" s="86">
        <f>($H$4/F7)/24</f>
        <v>11.187845303867404</v>
      </c>
      <c r="I7" s="222"/>
    </row>
    <row r="8" spans="1:9" ht="19.5">
      <c r="A8" s="153">
        <v>167</v>
      </c>
      <c r="B8" s="55">
        <v>2</v>
      </c>
      <c r="C8" s="153" t="s">
        <v>417</v>
      </c>
      <c r="D8" s="89" t="s">
        <v>315</v>
      </c>
      <c r="E8" s="58"/>
      <c r="F8" s="59">
        <v>0.019270833333333334</v>
      </c>
      <c r="G8" s="74">
        <f>F8/$H$4</f>
        <v>0.0042824074074074075</v>
      </c>
      <c r="H8" s="86">
        <f>($H$4/F8)/24</f>
        <v>9.72972972972973</v>
      </c>
      <c r="I8" s="222"/>
    </row>
    <row r="9" spans="1:9" ht="19.5">
      <c r="A9" s="153">
        <v>168</v>
      </c>
      <c r="B9" s="55">
        <v>3</v>
      </c>
      <c r="C9" s="153" t="s">
        <v>113</v>
      </c>
      <c r="D9" s="89" t="s">
        <v>274</v>
      </c>
      <c r="E9" s="58"/>
      <c r="F9" s="59">
        <v>0.019282407407407408</v>
      </c>
      <c r="G9" s="74">
        <f>F9/$H$4</f>
        <v>0.004284979423868313</v>
      </c>
      <c r="H9" s="86">
        <f>($H$4/F9)/24</f>
        <v>9.723889555822328</v>
      </c>
      <c r="I9" s="222"/>
    </row>
    <row r="10" spans="1:9" ht="19.5">
      <c r="A10" s="153"/>
      <c r="B10" s="55"/>
      <c r="C10" s="153"/>
      <c r="D10" s="89"/>
      <c r="E10" s="58"/>
      <c r="F10" s="59"/>
      <c r="G10" s="74"/>
      <c r="H10" s="86"/>
      <c r="I10" s="222"/>
    </row>
    <row r="11" spans="1:9" ht="19.5">
      <c r="A11" s="375" t="s">
        <v>537</v>
      </c>
      <c r="B11" s="375"/>
      <c r="C11" s="375"/>
      <c r="D11" s="375"/>
      <c r="E11" s="58"/>
      <c r="F11" s="59"/>
      <c r="G11" s="74"/>
      <c r="H11" s="86"/>
      <c r="I11" s="222"/>
    </row>
    <row r="12" spans="1:9" ht="19.5">
      <c r="A12" s="373"/>
      <c r="B12" s="373"/>
      <c r="C12" s="373"/>
      <c r="D12" s="373"/>
      <c r="E12" s="42"/>
      <c r="F12" s="79" t="s">
        <v>117</v>
      </c>
      <c r="G12" s="79" t="s">
        <v>118</v>
      </c>
      <c r="H12" s="80">
        <v>10</v>
      </c>
      <c r="I12" s="122"/>
    </row>
    <row r="13" spans="1:9" ht="19.5">
      <c r="A13" s="209" t="s">
        <v>309</v>
      </c>
      <c r="B13" s="147" t="s">
        <v>120</v>
      </c>
      <c r="C13" s="148" t="s">
        <v>310</v>
      </c>
      <c r="D13" s="149" t="s">
        <v>122</v>
      </c>
      <c r="E13" s="150"/>
      <c r="F13" s="151" t="s">
        <v>123</v>
      </c>
      <c r="G13" s="149" t="s">
        <v>311</v>
      </c>
      <c r="H13" s="152" t="s">
        <v>312</v>
      </c>
      <c r="I13" s="122"/>
    </row>
    <row r="14" spans="1:9" ht="19.5">
      <c r="A14" s="221">
        <v>5</v>
      </c>
      <c r="B14" s="55">
        <v>4</v>
      </c>
      <c r="C14" s="153" t="s">
        <v>170</v>
      </c>
      <c r="D14" s="89" t="s">
        <v>167</v>
      </c>
      <c r="E14" s="150"/>
      <c r="F14" s="59">
        <v>0.023136574074074077</v>
      </c>
      <c r="G14" s="74">
        <f aca="true" t="shared" si="0" ref="G14:G23">F14/$H$12</f>
        <v>0.0023136574074074075</v>
      </c>
      <c r="H14" s="86">
        <f aca="true" t="shared" si="1" ref="H14:H23">($H$12/F14)/24</f>
        <v>18.009004502251123</v>
      </c>
      <c r="I14" s="122"/>
    </row>
    <row r="15" spans="1:9" ht="19.5">
      <c r="A15" s="221">
        <v>18</v>
      </c>
      <c r="B15" s="55">
        <v>5</v>
      </c>
      <c r="C15" s="153" t="s">
        <v>229</v>
      </c>
      <c r="D15" s="89" t="s">
        <v>230</v>
      </c>
      <c r="E15" s="150"/>
      <c r="F15" s="59">
        <v>0.024814814814814817</v>
      </c>
      <c r="G15" s="74">
        <f t="shared" si="0"/>
        <v>0.0024814814814814816</v>
      </c>
      <c r="H15" s="86">
        <f t="shared" si="1"/>
        <v>16.791044776119403</v>
      </c>
      <c r="I15" s="122"/>
    </row>
    <row r="16" spans="1:9" ht="19.5">
      <c r="A16" s="221">
        <v>52</v>
      </c>
      <c r="B16" s="55">
        <v>6</v>
      </c>
      <c r="C16" s="153" t="s">
        <v>128</v>
      </c>
      <c r="D16" s="89" t="s">
        <v>141</v>
      </c>
      <c r="E16" s="150"/>
      <c r="F16" s="59">
        <v>0.026898148148148147</v>
      </c>
      <c r="G16" s="74">
        <f t="shared" si="0"/>
        <v>0.0026898148148148146</v>
      </c>
      <c r="H16" s="86">
        <f t="shared" si="1"/>
        <v>15.49053356282272</v>
      </c>
      <c r="I16" s="122"/>
    </row>
    <row r="17" spans="1:9" ht="19.5">
      <c r="A17" s="221">
        <v>58</v>
      </c>
      <c r="B17" s="55">
        <v>7</v>
      </c>
      <c r="C17" s="153" t="s">
        <v>132</v>
      </c>
      <c r="D17" s="89" t="s">
        <v>133</v>
      </c>
      <c r="E17" s="150"/>
      <c r="F17" s="59">
        <v>0.027141203703703706</v>
      </c>
      <c r="G17" s="74">
        <f t="shared" si="0"/>
        <v>0.0027141203703703706</v>
      </c>
      <c r="H17" s="86">
        <f t="shared" si="1"/>
        <v>15.35181236673774</v>
      </c>
      <c r="I17" s="122"/>
    </row>
    <row r="18" spans="1:9" ht="18">
      <c r="A18" s="221">
        <v>62</v>
      </c>
      <c r="B18" s="55">
        <v>8</v>
      </c>
      <c r="C18" s="153" t="s">
        <v>472</v>
      </c>
      <c r="D18" s="89" t="s">
        <v>473</v>
      </c>
      <c r="E18" s="150"/>
      <c r="F18" s="59">
        <v>0.027303240740740743</v>
      </c>
      <c r="G18" s="74">
        <f t="shared" si="0"/>
        <v>0.0027303240740740743</v>
      </c>
      <c r="H18" s="86">
        <f t="shared" si="1"/>
        <v>15.26070368800339</v>
      </c>
      <c r="I18" s="223" t="s">
        <v>105</v>
      </c>
    </row>
    <row r="19" spans="1:9" ht="19.5">
      <c r="A19" s="221">
        <v>233</v>
      </c>
      <c r="B19" s="55">
        <v>9</v>
      </c>
      <c r="C19" s="153" t="s">
        <v>197</v>
      </c>
      <c r="D19" s="89" t="s">
        <v>260</v>
      </c>
      <c r="E19" s="150"/>
      <c r="F19" s="59">
        <v>0.03194444444444445</v>
      </c>
      <c r="G19" s="74">
        <f t="shared" si="0"/>
        <v>0.003194444444444445</v>
      </c>
      <c r="H19" s="86">
        <f t="shared" si="1"/>
        <v>13.043478260869563</v>
      </c>
      <c r="I19" s="122"/>
    </row>
    <row r="20" spans="1:9" ht="19.5">
      <c r="A20" s="221">
        <v>316</v>
      </c>
      <c r="B20" s="55">
        <v>10</v>
      </c>
      <c r="C20" s="153" t="s">
        <v>243</v>
      </c>
      <c r="D20" s="89" t="s">
        <v>244</v>
      </c>
      <c r="E20" s="150"/>
      <c r="F20" s="59">
        <v>0.03366898148148148</v>
      </c>
      <c r="G20" s="74">
        <f t="shared" si="0"/>
        <v>0.003366898148148148</v>
      </c>
      <c r="H20" s="86">
        <f t="shared" si="1"/>
        <v>12.37538673083534</v>
      </c>
      <c r="I20" s="122"/>
    </row>
    <row r="21" spans="1:9" ht="19.5">
      <c r="A21" s="221">
        <v>317</v>
      </c>
      <c r="B21" s="55">
        <v>11</v>
      </c>
      <c r="C21" s="153" t="s">
        <v>142</v>
      </c>
      <c r="D21" s="219" t="s">
        <v>143</v>
      </c>
      <c r="E21" s="150"/>
      <c r="F21" s="59">
        <v>0.033680555555555554</v>
      </c>
      <c r="G21" s="74">
        <f t="shared" si="0"/>
        <v>0.0033680555555555556</v>
      </c>
      <c r="H21" s="86">
        <f t="shared" si="1"/>
        <v>12.371134020618557</v>
      </c>
      <c r="I21" s="122"/>
    </row>
    <row r="22" spans="1:9" ht="19.5">
      <c r="A22" s="221">
        <v>463</v>
      </c>
      <c r="B22" s="55">
        <v>12</v>
      </c>
      <c r="C22" s="153" t="s">
        <v>191</v>
      </c>
      <c r="D22" s="219" t="s">
        <v>192</v>
      </c>
      <c r="E22" s="150"/>
      <c r="F22" s="59">
        <v>0.03789351851851852</v>
      </c>
      <c r="G22" s="74">
        <f t="shared" si="0"/>
        <v>0.003789351851851852</v>
      </c>
      <c r="H22" s="86">
        <f t="shared" si="1"/>
        <v>10.99572388515577</v>
      </c>
      <c r="I22" s="122"/>
    </row>
    <row r="23" spans="1:9" ht="19.5">
      <c r="A23" s="221">
        <v>543</v>
      </c>
      <c r="B23" s="55">
        <v>13</v>
      </c>
      <c r="C23" s="153" t="s">
        <v>538</v>
      </c>
      <c r="D23" s="219" t="s">
        <v>539</v>
      </c>
      <c r="E23" s="150"/>
      <c r="F23" s="59">
        <v>0.04107638888888889</v>
      </c>
      <c r="G23" s="74">
        <f t="shared" si="0"/>
        <v>0.004107638888888889</v>
      </c>
      <c r="H23" s="86">
        <f t="shared" si="1"/>
        <v>10.143702451394757</v>
      </c>
      <c r="I23" s="122"/>
    </row>
    <row r="24" spans="1:9" ht="19.5">
      <c r="A24" s="221"/>
      <c r="B24" s="55"/>
      <c r="C24" s="153"/>
      <c r="D24" s="219"/>
      <c r="E24" s="150"/>
      <c r="F24" s="59"/>
      <c r="G24" s="74"/>
      <c r="H24" s="86"/>
      <c r="I24" s="122"/>
    </row>
    <row r="25" spans="1:9" ht="19.5">
      <c r="A25" s="379" t="s">
        <v>540</v>
      </c>
      <c r="B25" s="375"/>
      <c r="C25" s="375"/>
      <c r="D25" s="375"/>
      <c r="E25" s="58"/>
      <c r="F25" s="59"/>
      <c r="G25" s="74"/>
      <c r="H25" s="87"/>
      <c r="I25" s="222"/>
    </row>
    <row r="26" spans="1:7" ht="14.25">
      <c r="A26" s="85"/>
      <c r="B26" s="213"/>
      <c r="C26" s="16"/>
      <c r="D26" s="19"/>
      <c r="E26" s="19"/>
      <c r="F26" s="19"/>
      <c r="G26" s="73"/>
    </row>
    <row r="27" spans="1:7" ht="14.25">
      <c r="A27" s="85">
        <v>285</v>
      </c>
      <c r="B27" s="213"/>
      <c r="C27" s="16" t="s">
        <v>541</v>
      </c>
      <c r="D27" s="19"/>
      <c r="E27" s="19"/>
      <c r="F27" s="19"/>
      <c r="G27" s="73"/>
    </row>
    <row r="28" spans="1:7" ht="14.25">
      <c r="A28" s="85">
        <v>637</v>
      </c>
      <c r="B28" s="213"/>
      <c r="C28" s="16" t="s">
        <v>542</v>
      </c>
      <c r="D28" s="19"/>
      <c r="E28" s="19"/>
      <c r="F28" s="19"/>
      <c r="G28" s="73"/>
    </row>
    <row r="29" spans="1:7" ht="14.25">
      <c r="A29" s="85">
        <v>150</v>
      </c>
      <c r="B29" s="213"/>
      <c r="C29" s="16" t="s">
        <v>313</v>
      </c>
      <c r="D29" s="19"/>
      <c r="E29" s="19"/>
      <c r="F29" s="19"/>
      <c r="G29" s="73"/>
    </row>
    <row r="30" spans="1:7" ht="14.25">
      <c r="A30" s="85">
        <f>SUM(A27:A29)</f>
        <v>1072</v>
      </c>
      <c r="B30" s="213"/>
      <c r="C30" s="16" t="s">
        <v>543</v>
      </c>
      <c r="D30" s="355" t="s">
        <v>544</v>
      </c>
      <c r="E30" s="355"/>
      <c r="F30" s="19"/>
      <c r="G30" s="73"/>
    </row>
  </sheetData>
  <mergeCells count="8">
    <mergeCell ref="A11:D11"/>
    <mergeCell ref="A12:D12"/>
    <mergeCell ref="A25:D25"/>
    <mergeCell ref="D30:E30"/>
    <mergeCell ref="A1:I1"/>
    <mergeCell ref="A2:I2"/>
    <mergeCell ref="A4:D4"/>
    <mergeCell ref="A6:C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">
      <selection activeCell="A1" sqref="A1:I22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0.710937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545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40347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105</v>
      </c>
      <c r="B6" s="55">
        <v>1</v>
      </c>
      <c r="C6" s="153" t="s">
        <v>225</v>
      </c>
      <c r="D6" s="89" t="s">
        <v>226</v>
      </c>
      <c r="E6" s="58"/>
      <c r="F6" s="59">
        <v>0.02011574074074074</v>
      </c>
      <c r="G6" s="74">
        <f>F6/$H$4</f>
        <v>0.004023148148148148</v>
      </c>
      <c r="H6" s="86">
        <f>($H$4/F6)/24</f>
        <v>10.356731875719218</v>
      </c>
      <c r="I6" s="90"/>
    </row>
    <row r="7" spans="1:9" ht="19.5">
      <c r="A7" s="374" t="s">
        <v>546</v>
      </c>
      <c r="B7" s="379"/>
      <c r="C7" s="379"/>
      <c r="D7" s="89"/>
      <c r="E7" s="58"/>
      <c r="F7" s="59"/>
      <c r="G7" s="74"/>
      <c r="H7" s="86"/>
      <c r="I7" s="90"/>
    </row>
    <row r="8" spans="1:9" ht="19.5">
      <c r="A8" s="372"/>
      <c r="B8" s="373"/>
      <c r="C8" s="373"/>
      <c r="D8" s="373"/>
      <c r="E8" s="42"/>
      <c r="F8" s="79" t="s">
        <v>117</v>
      </c>
      <c r="G8" s="79" t="s">
        <v>118</v>
      </c>
      <c r="H8" s="80">
        <v>5</v>
      </c>
      <c r="I8" s="81"/>
    </row>
    <row r="9" spans="1:9" ht="19.5">
      <c r="A9" s="146" t="s">
        <v>309</v>
      </c>
      <c r="B9" s="147" t="s">
        <v>120</v>
      </c>
      <c r="C9" s="148" t="s">
        <v>310</v>
      </c>
      <c r="D9" s="149" t="s">
        <v>122</v>
      </c>
      <c r="E9" s="150"/>
      <c r="F9" s="151" t="s">
        <v>123</v>
      </c>
      <c r="G9" s="149" t="s">
        <v>311</v>
      </c>
      <c r="H9" s="152" t="s">
        <v>312</v>
      </c>
      <c r="I9" s="81"/>
    </row>
    <row r="10" spans="1:9" ht="19.5">
      <c r="A10" s="204">
        <v>4</v>
      </c>
      <c r="B10" s="55">
        <v>2</v>
      </c>
      <c r="C10" s="153" t="s">
        <v>170</v>
      </c>
      <c r="D10" s="89" t="s">
        <v>167</v>
      </c>
      <c r="E10" s="150"/>
      <c r="F10" s="59">
        <v>0.011493055555555555</v>
      </c>
      <c r="G10" s="74">
        <f aca="true" t="shared" si="0" ref="G10:G16">F10/$H$4</f>
        <v>0.002298611111111111</v>
      </c>
      <c r="H10" s="86">
        <f aca="true" t="shared" si="1" ref="H10:H16">($H$4/F10)/24</f>
        <v>18.12688821752266</v>
      </c>
      <c r="I10" s="81"/>
    </row>
    <row r="11" spans="1:9" ht="19.5">
      <c r="A11" s="204">
        <v>5</v>
      </c>
      <c r="B11" s="55">
        <v>3</v>
      </c>
      <c r="C11" s="153" t="s">
        <v>154</v>
      </c>
      <c r="D11" s="219" t="s">
        <v>155</v>
      </c>
      <c r="E11" s="150"/>
      <c r="F11" s="59">
        <v>0.011516203703703702</v>
      </c>
      <c r="G11" s="74">
        <f t="shared" si="0"/>
        <v>0.0023032407407407402</v>
      </c>
      <c r="H11" s="86">
        <f t="shared" si="1"/>
        <v>18.090452261306535</v>
      </c>
      <c r="I11" s="81"/>
    </row>
    <row r="12" spans="1:9" ht="19.5">
      <c r="A12" s="204">
        <v>7</v>
      </c>
      <c r="B12" s="55">
        <v>4</v>
      </c>
      <c r="C12" s="153" t="s">
        <v>344</v>
      </c>
      <c r="D12" s="89" t="s">
        <v>167</v>
      </c>
      <c r="E12" s="58"/>
      <c r="F12" s="59">
        <v>0.011620370370370371</v>
      </c>
      <c r="G12" s="74">
        <f t="shared" si="0"/>
        <v>0.0023240740740740743</v>
      </c>
      <c r="H12" s="86">
        <f t="shared" si="1"/>
        <v>17.92828685258964</v>
      </c>
      <c r="I12" s="90"/>
    </row>
    <row r="13" spans="1:9" ht="19.5">
      <c r="A13" s="204">
        <v>122</v>
      </c>
      <c r="B13" s="55">
        <v>5</v>
      </c>
      <c r="C13" s="153" t="s">
        <v>231</v>
      </c>
      <c r="D13" s="89" t="s">
        <v>429</v>
      </c>
      <c r="E13" s="58"/>
      <c r="F13" s="59">
        <v>0.014583333333333332</v>
      </c>
      <c r="G13" s="74">
        <f t="shared" si="0"/>
        <v>0.0029166666666666664</v>
      </c>
      <c r="H13" s="86">
        <f t="shared" si="1"/>
        <v>14.285714285714286</v>
      </c>
      <c r="I13" s="90"/>
    </row>
    <row r="14" spans="1:9" ht="19.5">
      <c r="A14" s="204">
        <v>162</v>
      </c>
      <c r="B14" s="55">
        <v>6</v>
      </c>
      <c r="C14" s="153" t="s">
        <v>126</v>
      </c>
      <c r="D14" s="89" t="s">
        <v>195</v>
      </c>
      <c r="E14" s="58"/>
      <c r="F14" s="59">
        <v>0.015347222222222222</v>
      </c>
      <c r="G14" s="74">
        <f t="shared" si="0"/>
        <v>0.0030694444444444445</v>
      </c>
      <c r="H14" s="86">
        <f t="shared" si="1"/>
        <v>13.574660633484163</v>
      </c>
      <c r="I14" s="90"/>
    </row>
    <row r="15" spans="1:9" ht="19.5">
      <c r="A15" s="204">
        <v>201</v>
      </c>
      <c r="B15" s="55">
        <v>7</v>
      </c>
      <c r="C15" s="153" t="s">
        <v>219</v>
      </c>
      <c r="D15" s="89" t="s">
        <v>186</v>
      </c>
      <c r="E15" s="58"/>
      <c r="F15" s="59">
        <v>0.01599537037037037</v>
      </c>
      <c r="G15" s="74">
        <f t="shared" si="0"/>
        <v>0.0031990740740740742</v>
      </c>
      <c r="H15" s="86">
        <f t="shared" si="1"/>
        <v>13.024602026049203</v>
      </c>
      <c r="I15" s="90"/>
    </row>
    <row r="16" spans="1:9" ht="19.5">
      <c r="A16" s="204">
        <v>236</v>
      </c>
      <c r="B16" s="55">
        <v>8</v>
      </c>
      <c r="C16" s="153" t="s">
        <v>233</v>
      </c>
      <c r="D16" s="89" t="s">
        <v>234</v>
      </c>
      <c r="E16" s="58"/>
      <c r="F16" s="59">
        <v>0.016620370370370372</v>
      </c>
      <c r="G16" s="74">
        <f t="shared" si="0"/>
        <v>0.0033240740740740743</v>
      </c>
      <c r="H16" s="86">
        <f t="shared" si="1"/>
        <v>12.534818941504177</v>
      </c>
      <c r="I16" s="90"/>
    </row>
    <row r="17" spans="1:9" ht="19.5">
      <c r="A17" s="374" t="s">
        <v>547</v>
      </c>
      <c r="B17" s="379"/>
      <c r="C17" s="379"/>
      <c r="D17" s="89"/>
      <c r="E17" s="58"/>
      <c r="F17" s="59"/>
      <c r="G17" s="74"/>
      <c r="H17" s="86"/>
      <c r="I17" s="90"/>
    </row>
    <row r="18" spans="1:9" ht="19.5">
      <c r="A18" s="372"/>
      <c r="B18" s="373"/>
      <c r="C18" s="373"/>
      <c r="D18" s="373"/>
      <c r="E18" s="42"/>
      <c r="F18" s="79" t="s">
        <v>117</v>
      </c>
      <c r="G18" s="79" t="s">
        <v>118</v>
      </c>
      <c r="H18" s="80">
        <v>10</v>
      </c>
      <c r="I18" s="90"/>
    </row>
    <row r="19" spans="1:9" ht="18">
      <c r="A19" s="209" t="s">
        <v>309</v>
      </c>
      <c r="B19" s="147" t="s">
        <v>120</v>
      </c>
      <c r="C19" s="148" t="s">
        <v>310</v>
      </c>
      <c r="D19" s="149" t="s">
        <v>122</v>
      </c>
      <c r="E19" s="150"/>
      <c r="F19" s="151" t="s">
        <v>123</v>
      </c>
      <c r="G19" s="149" t="s">
        <v>311</v>
      </c>
      <c r="H19" s="152" t="s">
        <v>312</v>
      </c>
      <c r="I19" s="90"/>
    </row>
    <row r="20" spans="1:9" ht="19.5">
      <c r="A20" s="153">
        <v>62</v>
      </c>
      <c r="B20" s="55">
        <v>9</v>
      </c>
      <c r="C20" s="153" t="s">
        <v>265</v>
      </c>
      <c r="D20" s="89" t="s">
        <v>266</v>
      </c>
      <c r="E20" s="58"/>
      <c r="F20" s="59">
        <v>0.027141203703703706</v>
      </c>
      <c r="G20" s="224">
        <f>F20/$H$18</f>
        <v>0.0027141203703703706</v>
      </c>
      <c r="H20" s="86">
        <f>($H$18/F20)/24</f>
        <v>15.35181236673774</v>
      </c>
      <c r="I20" s="90"/>
    </row>
    <row r="21" spans="1:9" ht="19.5">
      <c r="A21" s="153">
        <v>130</v>
      </c>
      <c r="B21" s="55">
        <v>10</v>
      </c>
      <c r="C21" s="153" t="s">
        <v>172</v>
      </c>
      <c r="D21" s="89" t="s">
        <v>173</v>
      </c>
      <c r="E21" s="58"/>
      <c r="F21" s="59">
        <v>0.029375</v>
      </c>
      <c r="G21" s="224">
        <f>F21/$H$18</f>
        <v>0.0029375</v>
      </c>
      <c r="H21" s="86">
        <f>($H$18/F21)/24</f>
        <v>14.184397163120567</v>
      </c>
      <c r="I21" s="90"/>
    </row>
    <row r="22" spans="1:9" ht="20.25" thickBot="1">
      <c r="A22" s="371" t="s">
        <v>548</v>
      </c>
      <c r="B22" s="356"/>
      <c r="C22" s="356"/>
      <c r="D22" s="69"/>
      <c r="E22" s="207"/>
      <c r="F22" s="208"/>
      <c r="G22" s="210"/>
      <c r="H22" s="211"/>
      <c r="I22" s="220"/>
    </row>
  </sheetData>
  <mergeCells count="8">
    <mergeCell ref="A8:D8"/>
    <mergeCell ref="A17:C17"/>
    <mergeCell ref="A18:D18"/>
    <mergeCell ref="A22:C22"/>
    <mergeCell ref="A1:I1"/>
    <mergeCell ref="A2:I2"/>
    <mergeCell ref="A4:D4"/>
    <mergeCell ref="A7:C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4.281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847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40340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1</v>
      </c>
      <c r="B6" s="55">
        <v>1</v>
      </c>
      <c r="C6" s="153" t="s">
        <v>217</v>
      </c>
      <c r="D6" s="89" t="s">
        <v>218</v>
      </c>
      <c r="E6" s="58"/>
      <c r="F6" s="59">
        <v>0.011747685185185186</v>
      </c>
      <c r="G6" s="74">
        <f aca="true" t="shared" si="0" ref="G6:G25">F6/$H$4</f>
        <v>0.002349537037037037</v>
      </c>
      <c r="H6" s="86">
        <f aca="true" t="shared" si="1" ref="H6:H25">($H$4/F6)/24</f>
        <v>17.73399014778325</v>
      </c>
      <c r="I6" s="90"/>
    </row>
    <row r="7" spans="1:9" ht="19.5">
      <c r="A7" s="83">
        <v>3</v>
      </c>
      <c r="B7" s="55">
        <v>2</v>
      </c>
      <c r="C7" s="153" t="s">
        <v>339</v>
      </c>
      <c r="D7" s="89" t="s">
        <v>212</v>
      </c>
      <c r="E7" s="58"/>
      <c r="F7" s="59">
        <v>0.011909722222222223</v>
      </c>
      <c r="G7" s="74">
        <f t="shared" si="0"/>
        <v>0.0023819444444444443</v>
      </c>
      <c r="H7" s="86">
        <f t="shared" si="1"/>
        <v>17.49271137026239</v>
      </c>
      <c r="I7" s="90"/>
    </row>
    <row r="8" spans="1:9" ht="19.5">
      <c r="A8" s="83">
        <v>4</v>
      </c>
      <c r="B8" s="55">
        <v>3</v>
      </c>
      <c r="C8" s="153" t="s">
        <v>549</v>
      </c>
      <c r="D8" s="89" t="s">
        <v>550</v>
      </c>
      <c r="E8" s="58"/>
      <c r="F8" s="59">
        <v>0.01224537037037037</v>
      </c>
      <c r="G8" s="74">
        <f t="shared" si="0"/>
        <v>0.002449074074074074</v>
      </c>
      <c r="H8" s="86">
        <f t="shared" si="1"/>
        <v>17.013232514177695</v>
      </c>
      <c r="I8" s="62"/>
    </row>
    <row r="9" spans="1:9" ht="19.5">
      <c r="A9" s="83">
        <v>5</v>
      </c>
      <c r="B9" s="55">
        <v>4</v>
      </c>
      <c r="C9" s="153" t="s">
        <v>211</v>
      </c>
      <c r="D9" s="89" t="s">
        <v>212</v>
      </c>
      <c r="E9" s="58"/>
      <c r="F9" s="59">
        <v>0.012569444444444446</v>
      </c>
      <c r="G9" s="74">
        <f t="shared" si="0"/>
        <v>0.0025138888888888893</v>
      </c>
      <c r="H9" s="86">
        <f t="shared" si="1"/>
        <v>16.574585635359114</v>
      </c>
      <c r="I9" s="62"/>
    </row>
    <row r="10" spans="1:9" ht="19.5">
      <c r="A10" s="83">
        <v>9</v>
      </c>
      <c r="B10" s="55">
        <v>5</v>
      </c>
      <c r="C10" s="153" t="s">
        <v>126</v>
      </c>
      <c r="D10" s="89" t="s">
        <v>127</v>
      </c>
      <c r="E10" s="58"/>
      <c r="F10" s="59">
        <v>0.014444444444444446</v>
      </c>
      <c r="G10" s="74">
        <f t="shared" si="0"/>
        <v>0.002888888888888889</v>
      </c>
      <c r="H10" s="86">
        <f t="shared" si="1"/>
        <v>14.423076923076922</v>
      </c>
      <c r="I10" s="62"/>
    </row>
    <row r="11" spans="1:9" ht="19.5">
      <c r="A11" s="83">
        <v>13</v>
      </c>
      <c r="B11" s="55">
        <v>6</v>
      </c>
      <c r="C11" s="153" t="s">
        <v>144</v>
      </c>
      <c r="D11" s="89" t="s">
        <v>365</v>
      </c>
      <c r="E11" s="58"/>
      <c r="F11" s="59">
        <v>0.01503472222222222</v>
      </c>
      <c r="G11" s="74">
        <f t="shared" si="0"/>
        <v>0.003006944444444444</v>
      </c>
      <c r="H11" s="86">
        <f t="shared" si="1"/>
        <v>13.856812933025408</v>
      </c>
      <c r="I11" s="62"/>
    </row>
    <row r="12" spans="1:9" ht="19.5">
      <c r="A12" s="83">
        <v>20</v>
      </c>
      <c r="B12" s="55">
        <v>7</v>
      </c>
      <c r="C12" s="153" t="s">
        <v>551</v>
      </c>
      <c r="D12" s="89" t="s">
        <v>552</v>
      </c>
      <c r="E12" s="58"/>
      <c r="F12" s="59">
        <v>0.01806712962962963</v>
      </c>
      <c r="G12" s="74">
        <f t="shared" si="0"/>
        <v>0.003613425925925926</v>
      </c>
      <c r="H12" s="86">
        <f t="shared" si="1"/>
        <v>11.531069827033953</v>
      </c>
      <c r="I12" s="62"/>
    </row>
    <row r="13" spans="1:9" ht="19.5">
      <c r="A13" s="83">
        <v>23</v>
      </c>
      <c r="B13" s="55">
        <v>8</v>
      </c>
      <c r="C13" s="153" t="s">
        <v>201</v>
      </c>
      <c r="D13" s="89" t="s">
        <v>202</v>
      </c>
      <c r="E13" s="58"/>
      <c r="F13" s="59">
        <v>0.018368055555555554</v>
      </c>
      <c r="G13" s="74">
        <f t="shared" si="0"/>
        <v>0.003673611111111111</v>
      </c>
      <c r="H13" s="86">
        <f t="shared" si="1"/>
        <v>11.342155009451796</v>
      </c>
      <c r="I13" s="62"/>
    </row>
    <row r="14" spans="1:9" ht="19.5">
      <c r="A14" s="83">
        <v>24</v>
      </c>
      <c r="B14" s="55">
        <v>9</v>
      </c>
      <c r="C14" s="153" t="s">
        <v>281</v>
      </c>
      <c r="D14" s="89" t="s">
        <v>131</v>
      </c>
      <c r="E14" s="58"/>
      <c r="F14" s="59">
        <v>0.01840277777777778</v>
      </c>
      <c r="G14" s="74">
        <f t="shared" si="0"/>
        <v>0.003680555555555556</v>
      </c>
      <c r="H14" s="86">
        <f t="shared" si="1"/>
        <v>11.320754716981133</v>
      </c>
      <c r="I14" s="62"/>
    </row>
    <row r="15" spans="1:9" ht="19.5">
      <c r="A15" s="83">
        <v>27</v>
      </c>
      <c r="B15" s="55">
        <v>10</v>
      </c>
      <c r="C15" s="153" t="s">
        <v>279</v>
      </c>
      <c r="D15" s="89" t="s">
        <v>273</v>
      </c>
      <c r="E15" s="58"/>
      <c r="F15" s="59">
        <v>0.020439814814814817</v>
      </c>
      <c r="G15" s="74">
        <f t="shared" si="0"/>
        <v>0.004087962962962963</v>
      </c>
      <c r="H15" s="86">
        <f t="shared" si="1"/>
        <v>10.192525481313703</v>
      </c>
      <c r="I15" s="62"/>
    </row>
    <row r="16" spans="1:9" ht="19.5">
      <c r="A16" s="83">
        <v>28</v>
      </c>
      <c r="B16" s="55">
        <v>11</v>
      </c>
      <c r="C16" s="153" t="s">
        <v>264</v>
      </c>
      <c r="D16" s="89" t="s">
        <v>342</v>
      </c>
      <c r="E16" s="58"/>
      <c r="F16" s="59">
        <v>0.020439814814814817</v>
      </c>
      <c r="G16" s="74">
        <f t="shared" si="0"/>
        <v>0.004087962962962963</v>
      </c>
      <c r="H16" s="86">
        <f t="shared" si="1"/>
        <v>10.192525481313703</v>
      </c>
      <c r="I16" s="62"/>
    </row>
    <row r="17" spans="1:9" ht="19.5">
      <c r="A17" s="83">
        <v>29</v>
      </c>
      <c r="B17" s="55">
        <v>12</v>
      </c>
      <c r="C17" s="153" t="s">
        <v>221</v>
      </c>
      <c r="D17" s="89" t="s">
        <v>222</v>
      </c>
      <c r="E17" s="58"/>
      <c r="F17" s="59">
        <v>0.020520833333333332</v>
      </c>
      <c r="G17" s="74">
        <f t="shared" si="0"/>
        <v>0.0041041666666666666</v>
      </c>
      <c r="H17" s="86">
        <f t="shared" si="1"/>
        <v>10.152284263959391</v>
      </c>
      <c r="I17" s="62"/>
    </row>
    <row r="18" spans="1:9" ht="19.5">
      <c r="A18" s="83">
        <v>30</v>
      </c>
      <c r="B18" s="55">
        <v>13</v>
      </c>
      <c r="C18" s="153" t="s">
        <v>250</v>
      </c>
      <c r="D18" s="89" t="s">
        <v>338</v>
      </c>
      <c r="E18" s="58"/>
      <c r="F18" s="59">
        <v>0.020775462962962964</v>
      </c>
      <c r="G18" s="74">
        <f t="shared" si="0"/>
        <v>0.004155092592592593</v>
      </c>
      <c r="H18" s="86">
        <f t="shared" si="1"/>
        <v>10.027855153203342</v>
      </c>
      <c r="I18" s="62"/>
    </row>
    <row r="19" spans="1:9" ht="19.5">
      <c r="A19" s="83">
        <v>32</v>
      </c>
      <c r="B19" s="55">
        <v>14</v>
      </c>
      <c r="C19" s="153" t="s">
        <v>225</v>
      </c>
      <c r="D19" s="89" t="s">
        <v>226</v>
      </c>
      <c r="E19" s="58"/>
      <c r="F19" s="59">
        <v>0.02096064814814815</v>
      </c>
      <c r="G19" s="74">
        <f t="shared" si="0"/>
        <v>0.00419212962962963</v>
      </c>
      <c r="H19" s="86">
        <f t="shared" si="1"/>
        <v>9.939260077305356</v>
      </c>
      <c r="I19" s="62"/>
    </row>
    <row r="20" spans="1:9" ht="19.5">
      <c r="A20" s="83">
        <v>35</v>
      </c>
      <c r="B20" s="55">
        <v>15</v>
      </c>
      <c r="C20" s="153" t="s">
        <v>316</v>
      </c>
      <c r="D20" s="89" t="s">
        <v>148</v>
      </c>
      <c r="E20" s="58"/>
      <c r="F20" s="59">
        <v>0.02127314814814815</v>
      </c>
      <c r="G20" s="74">
        <f t="shared" si="0"/>
        <v>0.00425462962962963</v>
      </c>
      <c r="H20" s="86">
        <f t="shared" si="1"/>
        <v>9.793253536452665</v>
      </c>
      <c r="I20" s="62"/>
    </row>
    <row r="21" spans="1:9" ht="19.5">
      <c r="A21" s="83">
        <v>37</v>
      </c>
      <c r="B21" s="55">
        <v>16</v>
      </c>
      <c r="C21" s="153" t="s">
        <v>113</v>
      </c>
      <c r="D21" s="89" t="s">
        <v>274</v>
      </c>
      <c r="E21" s="58"/>
      <c r="F21" s="59">
        <v>0.021342592592592594</v>
      </c>
      <c r="G21" s="74">
        <f t="shared" si="0"/>
        <v>0.004268518518518519</v>
      </c>
      <c r="H21" s="86">
        <f t="shared" si="1"/>
        <v>9.761388286334055</v>
      </c>
      <c r="I21" s="62"/>
    </row>
    <row r="22" spans="1:9" ht="19.5">
      <c r="A22" s="83">
        <v>38</v>
      </c>
      <c r="B22" s="55">
        <v>17</v>
      </c>
      <c r="C22" s="153" t="s">
        <v>417</v>
      </c>
      <c r="D22" s="89" t="s">
        <v>315</v>
      </c>
      <c r="E22" s="58"/>
      <c r="F22" s="59">
        <v>0.021388888888888888</v>
      </c>
      <c r="G22" s="74">
        <f t="shared" si="0"/>
        <v>0.004277777777777778</v>
      </c>
      <c r="H22" s="86">
        <f t="shared" si="1"/>
        <v>9.74025974025974</v>
      </c>
      <c r="I22" s="62"/>
    </row>
    <row r="23" spans="1:9" ht="19.5">
      <c r="A23" s="83">
        <v>39</v>
      </c>
      <c r="B23" s="55">
        <v>18</v>
      </c>
      <c r="C23" s="153" t="s">
        <v>254</v>
      </c>
      <c r="D23" s="89" t="s">
        <v>255</v>
      </c>
      <c r="E23" s="58"/>
      <c r="F23" s="59">
        <v>0.021458333333333333</v>
      </c>
      <c r="G23" s="74">
        <f t="shared" si="0"/>
        <v>0.004291666666666667</v>
      </c>
      <c r="H23" s="86">
        <f t="shared" si="1"/>
        <v>9.708737864077671</v>
      </c>
      <c r="I23" s="62"/>
    </row>
    <row r="24" spans="1:9" ht="19.5">
      <c r="A24" s="83">
        <v>40</v>
      </c>
      <c r="B24" s="55">
        <v>19</v>
      </c>
      <c r="C24" s="153" t="s">
        <v>199</v>
      </c>
      <c r="D24" s="89" t="s">
        <v>200</v>
      </c>
      <c r="E24" s="58"/>
      <c r="F24" s="59">
        <v>0.02146990740740741</v>
      </c>
      <c r="G24" s="74">
        <f t="shared" si="0"/>
        <v>0.004293981481481482</v>
      </c>
      <c r="H24" s="86">
        <f t="shared" si="1"/>
        <v>9.703504043126683</v>
      </c>
      <c r="I24" s="62"/>
    </row>
    <row r="25" spans="1:9" ht="19.5">
      <c r="A25" s="83">
        <v>41</v>
      </c>
      <c r="B25" s="55">
        <v>20</v>
      </c>
      <c r="C25" s="153" t="s">
        <v>223</v>
      </c>
      <c r="D25" s="89" t="s">
        <v>224</v>
      </c>
      <c r="E25" s="58"/>
      <c r="F25" s="59">
        <v>0.02148148148148148</v>
      </c>
      <c r="G25" s="74">
        <f t="shared" si="0"/>
        <v>0.004296296296296296</v>
      </c>
      <c r="H25" s="86">
        <f t="shared" si="1"/>
        <v>9.698275862068966</v>
      </c>
      <c r="I25" s="62"/>
    </row>
    <row r="26" spans="1:9" ht="19.5">
      <c r="A26" s="393" t="s">
        <v>553</v>
      </c>
      <c r="B26" s="379"/>
      <c r="C26" s="379"/>
      <c r="D26" s="89"/>
      <c r="E26" s="58"/>
      <c r="F26" s="59"/>
      <c r="G26" s="74"/>
      <c r="H26" s="86"/>
      <c r="I26" s="62"/>
    </row>
    <row r="27" spans="1:9" ht="19.5">
      <c r="A27" s="83"/>
      <c r="B27" s="55"/>
      <c r="C27" s="153"/>
      <c r="D27" s="89"/>
      <c r="E27" s="58"/>
      <c r="F27" s="59"/>
      <c r="G27" s="74"/>
      <c r="H27" s="86"/>
      <c r="I27" s="62"/>
    </row>
    <row r="28" spans="1:9" ht="19.5">
      <c r="A28" s="372"/>
      <c r="B28" s="373"/>
      <c r="C28" s="373"/>
      <c r="D28" s="373"/>
      <c r="E28" s="42"/>
      <c r="F28" s="79" t="s">
        <v>117</v>
      </c>
      <c r="G28" s="79" t="s">
        <v>118</v>
      </c>
      <c r="H28" s="80">
        <v>10</v>
      </c>
      <c r="I28" s="81"/>
    </row>
    <row r="29" spans="1:9" ht="19.5">
      <c r="A29" s="146" t="s">
        <v>309</v>
      </c>
      <c r="B29" s="147" t="s">
        <v>120</v>
      </c>
      <c r="C29" s="148" t="s">
        <v>310</v>
      </c>
      <c r="D29" s="149" t="s">
        <v>122</v>
      </c>
      <c r="E29" s="150"/>
      <c r="F29" s="151" t="s">
        <v>123</v>
      </c>
      <c r="G29" s="149" t="s">
        <v>311</v>
      </c>
      <c r="H29" s="152" t="s">
        <v>312</v>
      </c>
      <c r="I29" s="81"/>
    </row>
    <row r="30" spans="1:9" ht="19.5">
      <c r="A30" s="83">
        <v>1</v>
      </c>
      <c r="B30" s="55">
        <v>21</v>
      </c>
      <c r="C30" s="153" t="s">
        <v>287</v>
      </c>
      <c r="D30" s="89" t="s">
        <v>288</v>
      </c>
      <c r="E30" s="58"/>
      <c r="F30" s="59">
        <v>0.022824074074074076</v>
      </c>
      <c r="G30" s="74">
        <f>F30/$H$28</f>
        <v>0.0022824074074074075</v>
      </c>
      <c r="H30" s="86">
        <f>($H$28/F30)/24</f>
        <v>18.255578093306287</v>
      </c>
      <c r="I30" s="90"/>
    </row>
    <row r="31" spans="1:9" ht="19.5">
      <c r="A31" s="83">
        <v>3</v>
      </c>
      <c r="B31" s="55">
        <v>22</v>
      </c>
      <c r="C31" s="153" t="s">
        <v>327</v>
      </c>
      <c r="D31" s="89" t="s">
        <v>288</v>
      </c>
      <c r="E31" s="58"/>
      <c r="F31" s="59">
        <v>0.024583333333333332</v>
      </c>
      <c r="G31" s="74">
        <f aca="true" t="shared" si="2" ref="G31:G53">F31/$H$28</f>
        <v>0.002458333333333333</v>
      </c>
      <c r="H31" s="86">
        <f aca="true" t="shared" si="3" ref="H31:H53">($H$28/F31)/24</f>
        <v>16.949152542372882</v>
      </c>
      <c r="I31" s="62"/>
    </row>
    <row r="32" spans="1:9" ht="19.5">
      <c r="A32" s="83">
        <v>9</v>
      </c>
      <c r="B32" s="55">
        <v>23</v>
      </c>
      <c r="C32" s="153" t="s">
        <v>554</v>
      </c>
      <c r="D32" s="89" t="s">
        <v>555</v>
      </c>
      <c r="E32" s="58"/>
      <c r="F32" s="59">
        <v>0.02695601851851852</v>
      </c>
      <c r="G32" s="74">
        <f t="shared" si="2"/>
        <v>0.0026956018518518522</v>
      </c>
      <c r="H32" s="86">
        <f t="shared" si="3"/>
        <v>15.4572778016316</v>
      </c>
      <c r="I32" s="62"/>
    </row>
    <row r="33" spans="1:9" ht="19.5">
      <c r="A33" s="83">
        <v>13</v>
      </c>
      <c r="B33" s="55">
        <v>24</v>
      </c>
      <c r="C33" s="153" t="s">
        <v>290</v>
      </c>
      <c r="D33" s="89" t="s">
        <v>291</v>
      </c>
      <c r="E33" s="58"/>
      <c r="F33" s="59">
        <v>0.02884259259259259</v>
      </c>
      <c r="G33" s="74">
        <f t="shared" si="2"/>
        <v>0.002884259259259259</v>
      </c>
      <c r="H33" s="86">
        <f t="shared" si="3"/>
        <v>14.446227929373999</v>
      </c>
      <c r="I33" s="62"/>
    </row>
    <row r="34" spans="1:9" ht="19.5">
      <c r="A34" s="83">
        <v>23</v>
      </c>
      <c r="B34" s="55">
        <v>25</v>
      </c>
      <c r="C34" s="153" t="s">
        <v>172</v>
      </c>
      <c r="D34" s="89" t="s">
        <v>173</v>
      </c>
      <c r="E34" s="58"/>
      <c r="F34" s="59">
        <v>0.029861111111111113</v>
      </c>
      <c r="G34" s="74">
        <f t="shared" si="2"/>
        <v>0.0029861111111111113</v>
      </c>
      <c r="H34" s="86">
        <f t="shared" si="3"/>
        <v>13.953488372093021</v>
      </c>
      <c r="I34" s="62"/>
    </row>
    <row r="35" spans="1:9" ht="19.5">
      <c r="A35" s="83">
        <v>33</v>
      </c>
      <c r="B35" s="55">
        <v>26</v>
      </c>
      <c r="C35" s="153" t="s">
        <v>168</v>
      </c>
      <c r="D35" s="89" t="s">
        <v>146</v>
      </c>
      <c r="E35" s="58"/>
      <c r="F35" s="59">
        <v>0.032372685185185185</v>
      </c>
      <c r="G35" s="74">
        <f t="shared" si="2"/>
        <v>0.0032372685185185187</v>
      </c>
      <c r="H35" s="86">
        <f t="shared" si="3"/>
        <v>12.870933142652843</v>
      </c>
      <c r="I35" s="62"/>
    </row>
    <row r="36" spans="1:9" ht="19.5">
      <c r="A36" s="83">
        <v>35</v>
      </c>
      <c r="B36" s="55">
        <v>27</v>
      </c>
      <c r="C36" s="153" t="s">
        <v>239</v>
      </c>
      <c r="D36" s="89" t="s">
        <v>224</v>
      </c>
      <c r="E36" s="58"/>
      <c r="F36" s="59">
        <v>0.0325</v>
      </c>
      <c r="G36" s="74">
        <f t="shared" si="2"/>
        <v>0.0032500000000000003</v>
      </c>
      <c r="H36" s="86">
        <f t="shared" si="3"/>
        <v>12.82051282051282</v>
      </c>
      <c r="I36" s="62"/>
    </row>
    <row r="37" spans="1:9" ht="19.5">
      <c r="A37" s="83">
        <v>39</v>
      </c>
      <c r="B37" s="55">
        <v>28</v>
      </c>
      <c r="C37" s="153" t="s">
        <v>556</v>
      </c>
      <c r="D37" s="89" t="s">
        <v>171</v>
      </c>
      <c r="E37" s="58"/>
      <c r="F37" s="59">
        <v>0.032789351851851854</v>
      </c>
      <c r="G37" s="74">
        <f t="shared" si="2"/>
        <v>0.0032789351851851855</v>
      </c>
      <c r="H37" s="86">
        <f t="shared" si="3"/>
        <v>12.707377338510412</v>
      </c>
      <c r="I37" s="62"/>
    </row>
    <row r="38" spans="1:9" ht="19.5">
      <c r="A38" s="83">
        <v>41</v>
      </c>
      <c r="B38" s="55">
        <v>29</v>
      </c>
      <c r="C38" s="153" t="s">
        <v>336</v>
      </c>
      <c r="D38" s="89" t="s">
        <v>292</v>
      </c>
      <c r="E38" s="58"/>
      <c r="F38" s="59">
        <v>0.03304398148148149</v>
      </c>
      <c r="G38" s="74">
        <f t="shared" si="2"/>
        <v>0.0033043981481481488</v>
      </c>
      <c r="H38" s="86">
        <f t="shared" si="3"/>
        <v>12.609457092819612</v>
      </c>
      <c r="I38" s="62"/>
    </row>
    <row r="39" spans="1:9" ht="19.5">
      <c r="A39" s="83">
        <v>46</v>
      </c>
      <c r="B39" s="55">
        <v>30</v>
      </c>
      <c r="C39" s="153" t="s">
        <v>203</v>
      </c>
      <c r="D39" s="89" t="s">
        <v>340</v>
      </c>
      <c r="E39" s="58"/>
      <c r="F39" s="59">
        <v>0.03466435185185185</v>
      </c>
      <c r="G39" s="74">
        <f t="shared" si="2"/>
        <v>0.003466435185185185</v>
      </c>
      <c r="H39" s="86">
        <f t="shared" si="3"/>
        <v>12.020033388981638</v>
      </c>
      <c r="I39" s="62"/>
    </row>
    <row r="40" spans="1:9" ht="19.5">
      <c r="A40" s="83">
        <v>48</v>
      </c>
      <c r="B40" s="55">
        <v>31</v>
      </c>
      <c r="C40" s="153" t="s">
        <v>113</v>
      </c>
      <c r="D40" s="89" t="s">
        <v>324</v>
      </c>
      <c r="E40" s="58"/>
      <c r="F40" s="59">
        <v>0.035381944444444445</v>
      </c>
      <c r="G40" s="74">
        <f t="shared" si="2"/>
        <v>0.0035381944444444445</v>
      </c>
      <c r="H40" s="86">
        <f t="shared" si="3"/>
        <v>11.776251226692835</v>
      </c>
      <c r="I40" s="62"/>
    </row>
    <row r="41" spans="1:9" ht="19.5">
      <c r="A41" s="83">
        <v>58</v>
      </c>
      <c r="B41" s="55">
        <v>32</v>
      </c>
      <c r="C41" s="153" t="s">
        <v>231</v>
      </c>
      <c r="D41" s="89" t="s">
        <v>429</v>
      </c>
      <c r="E41" s="58"/>
      <c r="F41" s="59">
        <v>0.0372337962962963</v>
      </c>
      <c r="G41" s="74">
        <f t="shared" si="2"/>
        <v>0.00372337962962963</v>
      </c>
      <c r="H41" s="86">
        <f t="shared" si="3"/>
        <v>11.190550202051599</v>
      </c>
      <c r="I41" s="62"/>
    </row>
    <row r="42" spans="1:9" ht="19.5">
      <c r="A42" s="83">
        <v>59</v>
      </c>
      <c r="B42" s="55">
        <v>33</v>
      </c>
      <c r="C42" s="153" t="s">
        <v>337</v>
      </c>
      <c r="D42" s="89" t="s">
        <v>338</v>
      </c>
      <c r="E42" s="58"/>
      <c r="F42" s="59">
        <v>0.037245370370370366</v>
      </c>
      <c r="G42" s="74">
        <f t="shared" si="2"/>
        <v>0.0037245370370370366</v>
      </c>
      <c r="H42" s="86">
        <f t="shared" si="3"/>
        <v>11.187072715972654</v>
      </c>
      <c r="I42" s="62"/>
    </row>
    <row r="43" spans="1:9" ht="19.5">
      <c r="A43" s="83">
        <v>60</v>
      </c>
      <c r="B43" s="55">
        <v>34</v>
      </c>
      <c r="C43" s="153" t="s">
        <v>341</v>
      </c>
      <c r="D43" s="89" t="s">
        <v>138</v>
      </c>
      <c r="E43" s="58"/>
      <c r="F43" s="59">
        <v>0.037662037037037036</v>
      </c>
      <c r="G43" s="74">
        <f t="shared" si="2"/>
        <v>0.0037662037037037035</v>
      </c>
      <c r="H43" s="86">
        <f t="shared" si="3"/>
        <v>11.063306699446835</v>
      </c>
      <c r="I43" s="62"/>
    </row>
    <row r="44" spans="1:9" ht="19.5">
      <c r="A44" s="83">
        <v>62</v>
      </c>
      <c r="B44" s="55">
        <v>35</v>
      </c>
      <c r="C44" s="153" t="s">
        <v>185</v>
      </c>
      <c r="D44" s="89" t="s">
        <v>220</v>
      </c>
      <c r="E44" s="58"/>
      <c r="F44" s="59">
        <v>0.03833333333333334</v>
      </c>
      <c r="G44" s="74">
        <f t="shared" si="2"/>
        <v>0.0038333333333333336</v>
      </c>
      <c r="H44" s="86">
        <f t="shared" si="3"/>
        <v>10.869565217391303</v>
      </c>
      <c r="I44" s="62"/>
    </row>
    <row r="45" spans="1:9" ht="19.5">
      <c r="A45" s="83">
        <v>64</v>
      </c>
      <c r="B45" s="55">
        <v>36</v>
      </c>
      <c r="C45" s="153" t="s">
        <v>233</v>
      </c>
      <c r="D45" s="89" t="s">
        <v>234</v>
      </c>
      <c r="E45" s="58"/>
      <c r="F45" s="59">
        <v>0.03908564814814815</v>
      </c>
      <c r="G45" s="74">
        <f t="shared" si="2"/>
        <v>0.003908564814814814</v>
      </c>
      <c r="H45" s="86">
        <f t="shared" si="3"/>
        <v>10.660349422564407</v>
      </c>
      <c r="I45" s="62"/>
    </row>
    <row r="46" spans="1:9" ht="19.5">
      <c r="A46" s="83">
        <v>65</v>
      </c>
      <c r="B46" s="55">
        <v>37</v>
      </c>
      <c r="C46" s="153" t="s">
        <v>162</v>
      </c>
      <c r="D46" s="89" t="s">
        <v>302</v>
      </c>
      <c r="E46" s="58"/>
      <c r="F46" s="59">
        <v>0.03936342592592592</v>
      </c>
      <c r="G46" s="74">
        <f t="shared" si="2"/>
        <v>0.003936342592592592</v>
      </c>
      <c r="H46" s="86">
        <f t="shared" si="3"/>
        <v>10.585122022934433</v>
      </c>
      <c r="I46" s="62"/>
    </row>
    <row r="47" spans="1:9" ht="19.5">
      <c r="A47" s="83">
        <v>66</v>
      </c>
      <c r="B47" s="55">
        <v>38</v>
      </c>
      <c r="C47" s="153" t="s">
        <v>520</v>
      </c>
      <c r="D47" s="89" t="s">
        <v>521</v>
      </c>
      <c r="E47" s="58"/>
      <c r="F47" s="59">
        <v>0.03936342592592592</v>
      </c>
      <c r="G47" s="74">
        <f t="shared" si="2"/>
        <v>0.003936342592592592</v>
      </c>
      <c r="H47" s="86">
        <f t="shared" si="3"/>
        <v>10.585122022934433</v>
      </c>
      <c r="I47" s="62"/>
    </row>
    <row r="48" spans="1:9" ht="19.5">
      <c r="A48" s="83">
        <v>68</v>
      </c>
      <c r="B48" s="55">
        <v>39</v>
      </c>
      <c r="C48" s="153" t="s">
        <v>227</v>
      </c>
      <c r="D48" s="89" t="s">
        <v>245</v>
      </c>
      <c r="E48" s="58"/>
      <c r="F48" s="59">
        <v>0.04162037037037037</v>
      </c>
      <c r="G48" s="74">
        <f t="shared" si="2"/>
        <v>0.004162037037037037</v>
      </c>
      <c r="H48" s="86">
        <f t="shared" si="3"/>
        <v>10.011123470522802</v>
      </c>
      <c r="I48" s="62"/>
    </row>
    <row r="49" spans="1:9" ht="19.5">
      <c r="A49" s="83">
        <v>69</v>
      </c>
      <c r="B49" s="55">
        <v>40</v>
      </c>
      <c r="C49" s="153" t="s">
        <v>330</v>
      </c>
      <c r="D49" s="89" t="s">
        <v>331</v>
      </c>
      <c r="E49" s="58"/>
      <c r="F49" s="59">
        <v>0.04164351851851852</v>
      </c>
      <c r="G49" s="74">
        <f t="shared" si="2"/>
        <v>0.004164351851851851</v>
      </c>
      <c r="H49" s="86">
        <f t="shared" si="3"/>
        <v>10.00555864369094</v>
      </c>
      <c r="I49" s="62"/>
    </row>
    <row r="50" spans="1:9" ht="19.5">
      <c r="A50" s="83">
        <v>70</v>
      </c>
      <c r="B50" s="55">
        <v>41</v>
      </c>
      <c r="C50" s="153" t="s">
        <v>162</v>
      </c>
      <c r="D50" s="89" t="s">
        <v>224</v>
      </c>
      <c r="E50" s="58"/>
      <c r="F50" s="59">
        <v>0.0416550925925926</v>
      </c>
      <c r="G50" s="74">
        <f t="shared" si="2"/>
        <v>0.004165509259259259</v>
      </c>
      <c r="H50" s="86">
        <f t="shared" si="3"/>
        <v>10.002778549597108</v>
      </c>
      <c r="I50" s="62"/>
    </row>
    <row r="51" spans="1:9" ht="19.5">
      <c r="A51" s="83">
        <v>71</v>
      </c>
      <c r="B51" s="55">
        <v>42</v>
      </c>
      <c r="C51" s="153" t="s">
        <v>169</v>
      </c>
      <c r="D51" s="89" t="s">
        <v>146</v>
      </c>
      <c r="E51" s="58"/>
      <c r="F51" s="59">
        <v>0.0416550925925926</v>
      </c>
      <c r="G51" s="74">
        <f t="shared" si="2"/>
        <v>0.004165509259259259</v>
      </c>
      <c r="H51" s="86">
        <f t="shared" si="3"/>
        <v>10.002778549597108</v>
      </c>
      <c r="I51" s="62"/>
    </row>
    <row r="52" spans="1:9" ht="19.5">
      <c r="A52" s="83">
        <v>74</v>
      </c>
      <c r="B52" s="55">
        <v>43</v>
      </c>
      <c r="C52" s="153" t="s">
        <v>126</v>
      </c>
      <c r="D52" s="89" t="s">
        <v>195</v>
      </c>
      <c r="E52" s="58"/>
      <c r="F52" s="59">
        <v>0.042581018518518525</v>
      </c>
      <c r="G52" s="74">
        <f t="shared" si="2"/>
        <v>0.004258101851851852</v>
      </c>
      <c r="H52" s="86">
        <f t="shared" si="3"/>
        <v>9.785267735797769</v>
      </c>
      <c r="I52" s="62"/>
    </row>
    <row r="53" spans="1:9" ht="19.5">
      <c r="A53" s="83">
        <v>75</v>
      </c>
      <c r="B53" s="55">
        <v>44</v>
      </c>
      <c r="C53" s="153" t="s">
        <v>423</v>
      </c>
      <c r="D53" s="89" t="s">
        <v>557</v>
      </c>
      <c r="E53" s="58"/>
      <c r="F53" s="59">
        <v>0.042604166666666665</v>
      </c>
      <c r="G53" s="74">
        <f t="shared" si="2"/>
        <v>0.004260416666666667</v>
      </c>
      <c r="H53" s="86">
        <f t="shared" si="3"/>
        <v>9.7799511002445</v>
      </c>
      <c r="I53" s="62"/>
    </row>
    <row r="54" spans="1:9" ht="19.5">
      <c r="A54" s="374" t="s">
        <v>558</v>
      </c>
      <c r="B54" s="379"/>
      <c r="C54" s="379"/>
      <c r="D54" s="89"/>
      <c r="E54" s="58"/>
      <c r="F54" s="59"/>
      <c r="G54" s="74"/>
      <c r="H54" s="87"/>
      <c r="I54" s="62"/>
    </row>
    <row r="55" spans="1:9" ht="15.75" thickBot="1">
      <c r="A55" s="351"/>
      <c r="B55" s="371"/>
      <c r="C55" s="371"/>
      <c r="D55" s="371"/>
      <c r="E55" s="371"/>
      <c r="F55" s="371"/>
      <c r="G55" s="371"/>
      <c r="H55" s="371"/>
      <c r="I55" s="352"/>
    </row>
  </sheetData>
  <mergeCells count="7">
    <mergeCell ref="A28:D28"/>
    <mergeCell ref="A54:C54"/>
    <mergeCell ref="A55:I55"/>
    <mergeCell ref="A1:I1"/>
    <mergeCell ref="A2:I2"/>
    <mergeCell ref="A4:D4"/>
    <mergeCell ref="A26:C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7.42187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559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40340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4.05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3</v>
      </c>
      <c r="B6" s="55">
        <v>1</v>
      </c>
      <c r="C6" s="153" t="s">
        <v>344</v>
      </c>
      <c r="D6" s="89" t="s">
        <v>167</v>
      </c>
      <c r="E6" s="58"/>
      <c r="F6" s="59">
        <v>0.009375</v>
      </c>
      <c r="G6" s="74">
        <f aca="true" t="shared" si="0" ref="G6:G31">F6/$H$4</f>
        <v>0.0023148148148148147</v>
      </c>
      <c r="H6" s="86">
        <f aca="true" t="shared" si="1" ref="H6:H27">($H$4/F6)/24</f>
        <v>18</v>
      </c>
      <c r="I6" s="90"/>
    </row>
    <row r="7" spans="1:9" ht="19.5">
      <c r="A7" s="83">
        <v>18</v>
      </c>
      <c r="B7" s="55">
        <v>2</v>
      </c>
      <c r="C7" s="153" t="s">
        <v>152</v>
      </c>
      <c r="D7" s="89" t="s">
        <v>153</v>
      </c>
      <c r="E7" s="58"/>
      <c r="F7" s="59">
        <v>0.010983796296296297</v>
      </c>
      <c r="G7" s="74">
        <f t="shared" si="0"/>
        <v>0.002712048468221308</v>
      </c>
      <c r="H7" s="86">
        <f t="shared" si="1"/>
        <v>15.363540569020019</v>
      </c>
      <c r="I7" s="90"/>
    </row>
    <row r="8" spans="1:9" ht="19.5">
      <c r="A8" s="83">
        <v>60</v>
      </c>
      <c r="B8" s="55"/>
      <c r="C8" s="153" t="s">
        <v>279</v>
      </c>
      <c r="D8" s="89" t="s">
        <v>512</v>
      </c>
      <c r="E8" s="58"/>
      <c r="F8" s="59">
        <v>0.014490740740740742</v>
      </c>
      <c r="G8" s="74">
        <f t="shared" si="0"/>
        <v>0.003577960676726109</v>
      </c>
      <c r="H8" s="86">
        <f>($H$4/F8)/24</f>
        <v>11.645367412140574</v>
      </c>
      <c r="I8" s="90"/>
    </row>
    <row r="9" spans="1:9" ht="19.5">
      <c r="A9" s="83">
        <v>63</v>
      </c>
      <c r="B9" s="55"/>
      <c r="C9" s="153" t="s">
        <v>261</v>
      </c>
      <c r="D9" s="89" t="s">
        <v>262</v>
      </c>
      <c r="E9" s="58"/>
      <c r="F9" s="59">
        <v>0.014837962962962963</v>
      </c>
      <c r="G9" s="74">
        <f t="shared" si="0"/>
        <v>0.0036636945587562872</v>
      </c>
      <c r="H9" s="86">
        <f>($H$4/F9)/24</f>
        <v>11.372854914196568</v>
      </c>
      <c r="I9" s="90"/>
    </row>
    <row r="10" spans="1:9" ht="19.5">
      <c r="A10" s="83">
        <v>70</v>
      </c>
      <c r="B10" s="55"/>
      <c r="C10" s="153" t="s">
        <v>297</v>
      </c>
      <c r="D10" s="89" t="s">
        <v>298</v>
      </c>
      <c r="E10" s="58"/>
      <c r="F10" s="59">
        <v>0.015601851851851851</v>
      </c>
      <c r="G10" s="74">
        <f t="shared" si="0"/>
        <v>0.0038523090992226795</v>
      </c>
      <c r="H10" s="86">
        <f>($H$4/F10)/24</f>
        <v>10.816023738872403</v>
      </c>
      <c r="I10" s="90"/>
    </row>
    <row r="11" spans="1:9" ht="19.5">
      <c r="A11" s="393" t="s">
        <v>427</v>
      </c>
      <c r="B11" s="379"/>
      <c r="C11" s="379"/>
      <c r="D11" s="89"/>
      <c r="E11" s="58"/>
      <c r="F11" s="59"/>
      <c r="G11" s="74"/>
      <c r="H11" s="86"/>
      <c r="I11" s="62"/>
    </row>
    <row r="12" spans="1:9" ht="19.5">
      <c r="A12" s="83"/>
      <c r="B12" s="55"/>
      <c r="C12" s="153"/>
      <c r="D12" s="89"/>
      <c r="E12" s="58"/>
      <c r="F12" s="59"/>
      <c r="G12" s="74"/>
      <c r="H12" s="86"/>
      <c r="I12" s="62"/>
    </row>
    <row r="13" spans="1:9" ht="19.5">
      <c r="A13" s="372"/>
      <c r="B13" s="373"/>
      <c r="C13" s="373"/>
      <c r="D13" s="373"/>
      <c r="E13" s="42"/>
      <c r="F13" s="79" t="s">
        <v>117</v>
      </c>
      <c r="G13" s="79" t="s">
        <v>118</v>
      </c>
      <c r="H13" s="80">
        <v>8.21</v>
      </c>
      <c r="I13" s="81"/>
    </row>
    <row r="14" spans="1:9" ht="19.5">
      <c r="A14" s="146" t="s">
        <v>309</v>
      </c>
      <c r="B14" s="147" t="s">
        <v>120</v>
      </c>
      <c r="C14" s="148" t="s">
        <v>310</v>
      </c>
      <c r="D14" s="149" t="s">
        <v>122</v>
      </c>
      <c r="E14" s="150"/>
      <c r="F14" s="151" t="s">
        <v>123</v>
      </c>
      <c r="G14" s="149" t="s">
        <v>311</v>
      </c>
      <c r="H14" s="152" t="s">
        <v>312</v>
      </c>
      <c r="I14" s="81"/>
    </row>
    <row r="15" spans="1:9" ht="19.5">
      <c r="A15" s="83">
        <v>3</v>
      </c>
      <c r="B15" s="55">
        <v>1</v>
      </c>
      <c r="C15" s="153" t="s">
        <v>170</v>
      </c>
      <c r="D15" s="89" t="s">
        <v>167</v>
      </c>
      <c r="E15" s="58"/>
      <c r="F15" s="59">
        <v>0.019699074074074074</v>
      </c>
      <c r="G15" s="74">
        <f t="shared" si="0"/>
        <v>0.004863968907178784</v>
      </c>
      <c r="H15" s="86">
        <f>($H$4/F15)/24</f>
        <v>8.566392479435958</v>
      </c>
      <c r="I15" s="90"/>
    </row>
    <row r="16" spans="1:9" ht="19.5">
      <c r="A16" s="83">
        <v>7</v>
      </c>
      <c r="B16" s="55">
        <v>2</v>
      </c>
      <c r="C16" s="153" t="s">
        <v>154</v>
      </c>
      <c r="D16" s="89" t="s">
        <v>189</v>
      </c>
      <c r="E16" s="58"/>
      <c r="F16" s="59">
        <v>0.021319444444444443</v>
      </c>
      <c r="G16" s="74">
        <f t="shared" si="0"/>
        <v>0.0052640603566529495</v>
      </c>
      <c r="H16" s="86">
        <f>($H$4/F16)/24</f>
        <v>7.915309446254072</v>
      </c>
      <c r="I16" s="90"/>
    </row>
    <row r="17" spans="1:9" ht="19.5">
      <c r="A17" s="83">
        <v>17</v>
      </c>
      <c r="B17" s="55">
        <v>9</v>
      </c>
      <c r="C17" s="153" t="s">
        <v>345</v>
      </c>
      <c r="D17" s="89" t="s">
        <v>271</v>
      </c>
      <c r="E17" s="58"/>
      <c r="F17" s="59">
        <v>0.023310185185185187</v>
      </c>
      <c r="G17" s="74">
        <f t="shared" si="0"/>
        <v>0.005755601280292639</v>
      </c>
      <c r="H17" s="86">
        <f t="shared" si="1"/>
        <v>7.239324726911618</v>
      </c>
      <c r="I17" s="62"/>
    </row>
    <row r="18" spans="1:9" ht="19.5">
      <c r="A18" s="83">
        <v>18</v>
      </c>
      <c r="B18" s="55">
        <v>10</v>
      </c>
      <c r="C18" s="153" t="s">
        <v>211</v>
      </c>
      <c r="D18" s="89" t="s">
        <v>151</v>
      </c>
      <c r="E18" s="58"/>
      <c r="F18" s="59">
        <v>0.02332175925925926</v>
      </c>
      <c r="G18" s="74">
        <f t="shared" si="0"/>
        <v>0.005758459076360312</v>
      </c>
      <c r="H18" s="86">
        <f t="shared" si="1"/>
        <v>7.235732009925557</v>
      </c>
      <c r="I18" s="62"/>
    </row>
    <row r="19" spans="1:9" ht="19.5">
      <c r="A19" s="83">
        <v>20</v>
      </c>
      <c r="B19" s="55">
        <v>11</v>
      </c>
      <c r="C19" s="153" t="s">
        <v>190</v>
      </c>
      <c r="D19" s="89" t="s">
        <v>131</v>
      </c>
      <c r="E19" s="58"/>
      <c r="F19" s="59">
        <v>0.02369212962962963</v>
      </c>
      <c r="G19" s="74">
        <f t="shared" si="0"/>
        <v>0.005849908550525834</v>
      </c>
      <c r="H19" s="86">
        <f t="shared" si="1"/>
        <v>7.122618466047875</v>
      </c>
      <c r="I19" s="62"/>
    </row>
    <row r="20" spans="1:9" ht="19.5">
      <c r="A20" s="83">
        <v>23</v>
      </c>
      <c r="B20" s="55">
        <v>12</v>
      </c>
      <c r="C20" s="153" t="s">
        <v>142</v>
      </c>
      <c r="D20" s="89" t="s">
        <v>143</v>
      </c>
      <c r="E20" s="58"/>
      <c r="F20" s="59">
        <v>0.02414351851851852</v>
      </c>
      <c r="G20" s="74">
        <f t="shared" si="0"/>
        <v>0.005961362597165067</v>
      </c>
      <c r="H20" s="86">
        <f t="shared" si="1"/>
        <v>6.9894534995206135</v>
      </c>
      <c r="I20" s="62"/>
    </row>
    <row r="21" spans="1:9" ht="19.5">
      <c r="A21" s="83">
        <v>29</v>
      </c>
      <c r="B21" s="55">
        <v>13</v>
      </c>
      <c r="C21" s="153" t="s">
        <v>128</v>
      </c>
      <c r="D21" s="89" t="s">
        <v>166</v>
      </c>
      <c r="E21" s="58"/>
      <c r="F21" s="59">
        <v>0.025011574074074075</v>
      </c>
      <c r="G21" s="74">
        <f t="shared" si="0"/>
        <v>0.006175697302240513</v>
      </c>
      <c r="H21" s="86">
        <f t="shared" si="1"/>
        <v>6.7468764460897725</v>
      </c>
      <c r="I21" s="62"/>
    </row>
    <row r="22" spans="1:9" ht="19.5">
      <c r="A22" s="83">
        <v>38</v>
      </c>
      <c r="B22" s="55">
        <v>14</v>
      </c>
      <c r="C22" s="153" t="s">
        <v>299</v>
      </c>
      <c r="D22" s="89" t="s">
        <v>334</v>
      </c>
      <c r="E22" s="58"/>
      <c r="F22" s="59">
        <v>0.02666666666666667</v>
      </c>
      <c r="G22" s="74">
        <f t="shared" si="0"/>
        <v>0.006584362139917696</v>
      </c>
      <c r="H22" s="86">
        <f t="shared" si="1"/>
        <v>6.328124999999999</v>
      </c>
      <c r="I22" s="62"/>
    </row>
    <row r="23" spans="1:9" ht="19.5">
      <c r="A23" s="83">
        <v>39</v>
      </c>
      <c r="B23" s="55">
        <v>15</v>
      </c>
      <c r="C23" s="153" t="s">
        <v>354</v>
      </c>
      <c r="D23" s="89" t="s">
        <v>361</v>
      </c>
      <c r="E23" s="58"/>
      <c r="F23" s="59">
        <v>0.02666666666666667</v>
      </c>
      <c r="G23" s="74">
        <f t="shared" si="0"/>
        <v>0.006584362139917696</v>
      </c>
      <c r="H23" s="86">
        <f t="shared" si="1"/>
        <v>6.328124999999999</v>
      </c>
      <c r="I23" s="62"/>
    </row>
    <row r="24" spans="1:9" ht="19.5">
      <c r="A24" s="83">
        <v>41</v>
      </c>
      <c r="B24" s="55">
        <v>16</v>
      </c>
      <c r="C24" s="153" t="s">
        <v>243</v>
      </c>
      <c r="D24" s="89" t="s">
        <v>244</v>
      </c>
      <c r="E24" s="58"/>
      <c r="F24" s="59">
        <v>0.02702546296296296</v>
      </c>
      <c r="G24" s="74">
        <f t="shared" si="0"/>
        <v>0.006672953818015546</v>
      </c>
      <c r="H24" s="86">
        <f t="shared" si="1"/>
        <v>6.244111349036403</v>
      </c>
      <c r="I24" s="62"/>
    </row>
    <row r="25" spans="1:9" ht="19.5">
      <c r="A25" s="83">
        <v>42</v>
      </c>
      <c r="B25" s="55">
        <v>17</v>
      </c>
      <c r="C25" s="153" t="s">
        <v>282</v>
      </c>
      <c r="D25" s="89" t="s">
        <v>303</v>
      </c>
      <c r="E25" s="58"/>
      <c r="F25" s="59">
        <v>0.027037037037037037</v>
      </c>
      <c r="G25" s="74">
        <f t="shared" si="0"/>
        <v>0.006675811614083219</v>
      </c>
      <c r="H25" s="86">
        <f t="shared" si="1"/>
        <v>6.241438356164384</v>
      </c>
      <c r="I25" s="62"/>
    </row>
    <row r="26" spans="1:9" ht="19.5">
      <c r="A26" s="83">
        <v>43</v>
      </c>
      <c r="B26" s="55">
        <v>18</v>
      </c>
      <c r="C26" s="153" t="s">
        <v>191</v>
      </c>
      <c r="D26" s="89" t="s">
        <v>192</v>
      </c>
      <c r="E26" s="58"/>
      <c r="F26" s="59">
        <v>0.02715277777777778</v>
      </c>
      <c r="G26" s="74">
        <f t="shared" si="0"/>
        <v>0.006704389574759946</v>
      </c>
      <c r="H26" s="86">
        <f t="shared" si="1"/>
        <v>6.2148337595907925</v>
      </c>
      <c r="I26" s="62"/>
    </row>
    <row r="27" spans="1:9" ht="19.5">
      <c r="A27" s="393" t="s">
        <v>560</v>
      </c>
      <c r="B27" s="379"/>
      <c r="C27" s="379"/>
      <c r="D27" s="89"/>
      <c r="E27" s="58"/>
      <c r="F27" s="59"/>
      <c r="G27" s="74">
        <f t="shared" si="0"/>
        <v>0</v>
      </c>
      <c r="H27" s="86" t="e">
        <f t="shared" si="1"/>
        <v>#DIV/0!</v>
      </c>
      <c r="I27" s="62"/>
    </row>
    <row r="28" spans="1:9" ht="19.5">
      <c r="A28" s="83"/>
      <c r="B28" s="153"/>
      <c r="C28" s="153"/>
      <c r="D28" s="89"/>
      <c r="E28" s="58"/>
      <c r="F28" s="59"/>
      <c r="G28" s="74"/>
      <c r="H28" s="86"/>
      <c r="I28" s="62"/>
    </row>
    <row r="29" spans="1:9" ht="19.5">
      <c r="A29" s="372"/>
      <c r="B29" s="373"/>
      <c r="C29" s="373"/>
      <c r="D29" s="373"/>
      <c r="E29" s="42"/>
      <c r="F29" s="79" t="s">
        <v>117</v>
      </c>
      <c r="G29" s="79" t="s">
        <v>118</v>
      </c>
      <c r="H29" s="80">
        <v>12.37</v>
      </c>
      <c r="I29" s="81"/>
    </row>
    <row r="30" spans="1:9" ht="19.5">
      <c r="A30" s="146" t="s">
        <v>309</v>
      </c>
      <c r="B30" s="147" t="s">
        <v>120</v>
      </c>
      <c r="C30" s="148" t="s">
        <v>310</v>
      </c>
      <c r="D30" s="149" t="s">
        <v>122</v>
      </c>
      <c r="E30" s="150"/>
      <c r="F30" s="151" t="s">
        <v>123</v>
      </c>
      <c r="G30" s="149" t="s">
        <v>311</v>
      </c>
      <c r="H30" s="152" t="s">
        <v>312</v>
      </c>
      <c r="I30" s="81"/>
    </row>
    <row r="31" spans="1:9" ht="19.5">
      <c r="A31" s="83">
        <v>18</v>
      </c>
      <c r="B31" s="55">
        <v>1</v>
      </c>
      <c r="C31" s="153" t="s">
        <v>128</v>
      </c>
      <c r="D31" s="89" t="s">
        <v>141</v>
      </c>
      <c r="E31" s="58"/>
      <c r="F31" s="59">
        <v>0.03579861111111111</v>
      </c>
      <c r="G31" s="74">
        <f t="shared" si="0"/>
        <v>0.008839163237311385</v>
      </c>
      <c r="H31" s="86">
        <f>($H$4/F31)/24</f>
        <v>4.713870029097963</v>
      </c>
      <c r="I31" s="90"/>
    </row>
    <row r="32" spans="1:9" ht="19.5">
      <c r="A32" s="393" t="s">
        <v>561</v>
      </c>
      <c r="B32" s="379"/>
      <c r="C32" s="379"/>
      <c r="D32" s="89"/>
      <c r="E32" s="58"/>
      <c r="F32" s="59"/>
      <c r="G32" s="74"/>
      <c r="H32" s="86"/>
      <c r="I32" s="62"/>
    </row>
    <row r="33" spans="1:9" ht="15.75" thickBot="1">
      <c r="A33" s="351"/>
      <c r="B33" s="371"/>
      <c r="C33" s="371"/>
      <c r="D33" s="371"/>
      <c r="E33" s="371"/>
      <c r="F33" s="371"/>
      <c r="G33" s="371"/>
      <c r="H33" s="371"/>
      <c r="I33" s="352"/>
    </row>
  </sheetData>
  <mergeCells count="9">
    <mergeCell ref="A33:I33"/>
    <mergeCell ref="A13:D13"/>
    <mergeCell ref="A27:C27"/>
    <mergeCell ref="A29:D29"/>
    <mergeCell ref="A32:C32"/>
    <mergeCell ref="A1:I1"/>
    <mergeCell ref="A2:I2"/>
    <mergeCell ref="A4:D4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A1" sqref="A1:I24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7.42187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562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40328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20.41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87</v>
      </c>
      <c r="B6" s="55">
        <v>1</v>
      </c>
      <c r="C6" s="153" t="s">
        <v>170</v>
      </c>
      <c r="D6" s="89" t="s">
        <v>167</v>
      </c>
      <c r="E6" s="58"/>
      <c r="F6" s="59">
        <v>0.05013888888888889</v>
      </c>
      <c r="G6" s="74">
        <f aca="true" t="shared" si="0" ref="G6:G21">F6/$H$4</f>
        <v>0.00245658446295389</v>
      </c>
      <c r="H6" s="86">
        <f aca="true" t="shared" si="1" ref="H6:H21">($H$4/F6)/24</f>
        <v>16.961218836565095</v>
      </c>
      <c r="I6" s="90"/>
    </row>
    <row r="7" spans="1:9" ht="19.5">
      <c r="A7" s="83">
        <v>369</v>
      </c>
      <c r="B7" s="55">
        <v>2</v>
      </c>
      <c r="C7" s="153" t="s">
        <v>154</v>
      </c>
      <c r="D7" s="89" t="s">
        <v>189</v>
      </c>
      <c r="E7" s="58"/>
      <c r="F7" s="59">
        <v>0.05489583333333333</v>
      </c>
      <c r="G7" s="74">
        <f t="shared" si="0"/>
        <v>0.0026896537644945286</v>
      </c>
      <c r="H7" s="86">
        <f t="shared" si="1"/>
        <v>15.49146110056926</v>
      </c>
      <c r="I7" s="90"/>
    </row>
    <row r="8" spans="1:9" ht="19.5">
      <c r="A8" s="83">
        <v>489</v>
      </c>
      <c r="B8" s="55">
        <v>3</v>
      </c>
      <c r="C8" s="153" t="s">
        <v>229</v>
      </c>
      <c r="D8" s="89" t="s">
        <v>230</v>
      </c>
      <c r="E8" s="58"/>
      <c r="F8" s="59">
        <v>0.05591435185185185</v>
      </c>
      <c r="G8" s="74">
        <f t="shared" si="0"/>
        <v>0.002739556680639483</v>
      </c>
      <c r="H8" s="86">
        <f t="shared" si="1"/>
        <v>15.209273442351481</v>
      </c>
      <c r="I8" s="62"/>
    </row>
    <row r="9" spans="1:9" ht="19.5">
      <c r="A9" s="83">
        <v>740</v>
      </c>
      <c r="B9" s="55">
        <v>4</v>
      </c>
      <c r="C9" s="153" t="s">
        <v>211</v>
      </c>
      <c r="D9" s="89" t="s">
        <v>308</v>
      </c>
      <c r="E9" s="58"/>
      <c r="F9" s="59">
        <v>0.05753472222222222</v>
      </c>
      <c r="G9" s="74">
        <f t="shared" si="0"/>
        <v>0.002818947683597365</v>
      </c>
      <c r="H9" s="86">
        <f t="shared" si="1"/>
        <v>14.780929390464694</v>
      </c>
      <c r="I9" s="62"/>
    </row>
    <row r="10" spans="1:9" ht="19.5">
      <c r="A10" s="83"/>
      <c r="B10" s="55">
        <v>5</v>
      </c>
      <c r="C10" s="153" t="s">
        <v>208</v>
      </c>
      <c r="D10" s="89" t="s">
        <v>209</v>
      </c>
      <c r="E10" s="58"/>
      <c r="F10" s="59">
        <v>0.06158564814814815</v>
      </c>
      <c r="G10" s="74">
        <f t="shared" si="0"/>
        <v>0.00301742519099207</v>
      </c>
      <c r="H10" s="86">
        <f t="shared" si="1"/>
        <v>13.808682578462694</v>
      </c>
      <c r="I10" s="62"/>
    </row>
    <row r="11" spans="1:9" ht="19.5">
      <c r="A11" s="83">
        <v>1955</v>
      </c>
      <c r="B11" s="55">
        <v>6</v>
      </c>
      <c r="C11" s="153" t="s">
        <v>152</v>
      </c>
      <c r="D11" s="89" t="s">
        <v>153</v>
      </c>
      <c r="E11" s="58"/>
      <c r="F11" s="59">
        <v>0.061793981481481484</v>
      </c>
      <c r="G11" s="74">
        <f t="shared" si="0"/>
        <v>0.0030276326056580833</v>
      </c>
      <c r="H11" s="86">
        <f t="shared" si="1"/>
        <v>13.762127739277018</v>
      </c>
      <c r="I11" s="62"/>
    </row>
    <row r="12" spans="1:9" ht="19.5">
      <c r="A12" s="83">
        <v>2038</v>
      </c>
      <c r="B12" s="55">
        <v>7</v>
      </c>
      <c r="C12" s="153" t="s">
        <v>172</v>
      </c>
      <c r="D12" s="89" t="s">
        <v>173</v>
      </c>
      <c r="E12" s="58"/>
      <c r="F12" s="59">
        <v>0.06201388888888889</v>
      </c>
      <c r="G12" s="74">
        <f t="shared" si="0"/>
        <v>0.003038407098916653</v>
      </c>
      <c r="H12" s="86">
        <f t="shared" si="1"/>
        <v>13.713325867861142</v>
      </c>
      <c r="I12" s="62"/>
    </row>
    <row r="13" spans="1:9" ht="19.5">
      <c r="A13" s="83">
        <v>2066</v>
      </c>
      <c r="B13" s="55">
        <v>8</v>
      </c>
      <c r="C13" s="153" t="s">
        <v>129</v>
      </c>
      <c r="D13" s="89" t="s">
        <v>151</v>
      </c>
      <c r="E13" s="58"/>
      <c r="F13" s="59">
        <v>0.06207175925925926</v>
      </c>
      <c r="G13" s="74">
        <f t="shared" si="0"/>
        <v>0.0030412424918794343</v>
      </c>
      <c r="H13" s="86">
        <f t="shared" si="1"/>
        <v>13.700540742121946</v>
      </c>
      <c r="I13" s="62"/>
    </row>
    <row r="14" spans="1:9" ht="19.5">
      <c r="A14" s="83"/>
      <c r="B14" s="55">
        <v>9</v>
      </c>
      <c r="C14" s="153" t="s">
        <v>128</v>
      </c>
      <c r="D14" s="89" t="s">
        <v>196</v>
      </c>
      <c r="E14" s="58"/>
      <c r="F14" s="59">
        <v>0.07113425925925926</v>
      </c>
      <c r="G14" s="74">
        <f t="shared" si="0"/>
        <v>0.003485265029851017</v>
      </c>
      <c r="H14" s="86">
        <f t="shared" si="1"/>
        <v>11.95509274324764</v>
      </c>
      <c r="I14" s="62"/>
    </row>
    <row r="15" spans="1:9" ht="19.5">
      <c r="A15" s="83">
        <v>7832</v>
      </c>
      <c r="B15" s="55">
        <v>10</v>
      </c>
      <c r="C15" s="153" t="s">
        <v>263</v>
      </c>
      <c r="D15" s="89" t="s">
        <v>272</v>
      </c>
      <c r="E15" s="58"/>
      <c r="F15" s="59">
        <v>0.07199074074074074</v>
      </c>
      <c r="G15" s="74">
        <f t="shared" si="0"/>
        <v>0.0035272288457001834</v>
      </c>
      <c r="H15" s="86">
        <f t="shared" si="1"/>
        <v>11.812861736334405</v>
      </c>
      <c r="I15" s="62"/>
    </row>
    <row r="16" spans="1:9" ht="19.5">
      <c r="A16" s="83"/>
      <c r="B16" s="55">
        <v>11</v>
      </c>
      <c r="C16" s="153" t="s">
        <v>369</v>
      </c>
      <c r="D16" s="89" t="s">
        <v>370</v>
      </c>
      <c r="E16" s="58"/>
      <c r="F16" s="59">
        <v>0.08230324074074075</v>
      </c>
      <c r="G16" s="74">
        <f t="shared" si="0"/>
        <v>0.004032495871667846</v>
      </c>
      <c r="H16" s="86">
        <f t="shared" si="1"/>
        <v>10.332723948811699</v>
      </c>
      <c r="I16" s="62"/>
    </row>
    <row r="17" spans="1:9" ht="19.5">
      <c r="A17" s="83"/>
      <c r="B17" s="55">
        <v>12</v>
      </c>
      <c r="C17" s="153" t="s">
        <v>139</v>
      </c>
      <c r="D17" s="89" t="s">
        <v>368</v>
      </c>
      <c r="E17" s="58"/>
      <c r="F17" s="59">
        <v>0.08230324074074075</v>
      </c>
      <c r="G17" s="74">
        <f t="shared" si="0"/>
        <v>0.004032495871667846</v>
      </c>
      <c r="H17" s="86">
        <f t="shared" si="1"/>
        <v>10.332723948811699</v>
      </c>
      <c r="I17" s="62"/>
    </row>
    <row r="18" spans="1:9" ht="19.5">
      <c r="A18" s="83">
        <v>17203</v>
      </c>
      <c r="B18" s="55">
        <v>13</v>
      </c>
      <c r="C18" s="153" t="s">
        <v>160</v>
      </c>
      <c r="D18" s="89" t="s">
        <v>161</v>
      </c>
      <c r="E18" s="58"/>
      <c r="F18" s="59">
        <v>0.08416666666666667</v>
      </c>
      <c r="G18" s="74">
        <f t="shared" si="0"/>
        <v>0.00412379552506941</v>
      </c>
      <c r="H18" s="86">
        <f t="shared" si="1"/>
        <v>10.103960396039604</v>
      </c>
      <c r="I18" s="62"/>
    </row>
    <row r="19" spans="1:9" ht="19.5">
      <c r="A19" s="83">
        <v>18879</v>
      </c>
      <c r="B19" s="55">
        <v>14</v>
      </c>
      <c r="C19" s="153" t="s">
        <v>261</v>
      </c>
      <c r="D19" s="89" t="s">
        <v>262</v>
      </c>
      <c r="E19" s="58"/>
      <c r="F19" s="59">
        <v>0.08703703703703704</v>
      </c>
      <c r="G19" s="74">
        <f t="shared" si="0"/>
        <v>0.004264431016023373</v>
      </c>
      <c r="H19" s="86">
        <f t="shared" si="1"/>
        <v>9.770744680851065</v>
      </c>
      <c r="I19" s="62"/>
    </row>
    <row r="20" spans="1:9" ht="19.5">
      <c r="A20" s="83"/>
      <c r="B20" s="55">
        <v>15</v>
      </c>
      <c r="C20" s="153" t="s">
        <v>162</v>
      </c>
      <c r="D20" s="89" t="s">
        <v>224</v>
      </c>
      <c r="E20" s="58"/>
      <c r="F20" s="59"/>
      <c r="G20" s="74">
        <f t="shared" si="0"/>
        <v>0</v>
      </c>
      <c r="H20" s="86" t="e">
        <f t="shared" si="1"/>
        <v>#DIV/0!</v>
      </c>
      <c r="I20" s="62"/>
    </row>
    <row r="21" spans="1:9" ht="19.5">
      <c r="A21" s="83"/>
      <c r="B21" s="55">
        <v>16</v>
      </c>
      <c r="C21" s="153" t="s">
        <v>297</v>
      </c>
      <c r="D21" s="89" t="s">
        <v>298</v>
      </c>
      <c r="E21" s="58"/>
      <c r="F21" s="59"/>
      <c r="G21" s="74">
        <f t="shared" si="0"/>
        <v>0</v>
      </c>
      <c r="H21" s="86" t="e">
        <f t="shared" si="1"/>
        <v>#DIV/0!</v>
      </c>
      <c r="I21" s="62"/>
    </row>
    <row r="22" spans="1:9" ht="19.5">
      <c r="A22" s="374" t="s">
        <v>563</v>
      </c>
      <c r="B22" s="379"/>
      <c r="C22" s="379"/>
      <c r="D22" s="89"/>
      <c r="E22" s="58"/>
      <c r="F22" s="59"/>
      <c r="G22" s="74"/>
      <c r="H22" s="87"/>
      <c r="I22" s="62"/>
    </row>
    <row r="23" spans="1:9" ht="18">
      <c r="A23" s="82"/>
      <c r="B23" s="198"/>
      <c r="C23" s="40"/>
      <c r="D23" s="65"/>
      <c r="E23" s="65"/>
      <c r="F23" s="65"/>
      <c r="G23" s="73"/>
      <c r="H23" s="42"/>
      <c r="I23" s="62"/>
    </row>
    <row r="24" spans="1:9" ht="18.75" thickBot="1">
      <c r="A24" s="84"/>
      <c r="B24" s="217"/>
      <c r="C24" s="217"/>
      <c r="D24" s="217"/>
      <c r="E24" s="217"/>
      <c r="F24" s="217"/>
      <c r="G24" s="217"/>
      <c r="H24" s="217"/>
      <c r="I24" s="225"/>
    </row>
  </sheetData>
  <mergeCells count="4">
    <mergeCell ref="A1:I1"/>
    <mergeCell ref="A2:I2"/>
    <mergeCell ref="A4:D4"/>
    <mergeCell ref="A22:C2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workbookViewId="0" topLeftCell="A46">
      <selection activeCell="A74" sqref="A74:I74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27.85156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564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40322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3</v>
      </c>
      <c r="B6" s="55">
        <v>1</v>
      </c>
      <c r="C6" s="153" t="s">
        <v>170</v>
      </c>
      <c r="D6" s="89" t="s">
        <v>167</v>
      </c>
      <c r="E6" s="58"/>
      <c r="F6" s="59">
        <v>0.01175925925925926</v>
      </c>
      <c r="G6" s="74">
        <f aca="true" t="shared" si="0" ref="G6:G45">F6/$H$4</f>
        <v>0.002351851851851852</v>
      </c>
      <c r="H6" s="86">
        <f aca="true" t="shared" si="1" ref="H6:H45">($H$4/F6)/24</f>
        <v>17.716535433070867</v>
      </c>
      <c r="I6" s="90"/>
    </row>
    <row r="7" spans="1:9" ht="19.5">
      <c r="A7" s="83">
        <v>5</v>
      </c>
      <c r="B7" s="55">
        <v>2</v>
      </c>
      <c r="C7" s="153" t="s">
        <v>217</v>
      </c>
      <c r="D7" s="89" t="s">
        <v>218</v>
      </c>
      <c r="E7" s="58"/>
      <c r="F7" s="59">
        <v>0.012233796296296296</v>
      </c>
      <c r="G7" s="74">
        <f t="shared" si="0"/>
        <v>0.002446759259259259</v>
      </c>
      <c r="H7" s="86">
        <f t="shared" si="1"/>
        <v>17.029328287606432</v>
      </c>
      <c r="I7" s="90"/>
    </row>
    <row r="8" spans="1:9" ht="19.5">
      <c r="A8" s="83">
        <v>7</v>
      </c>
      <c r="B8" s="55">
        <v>3</v>
      </c>
      <c r="C8" s="153" t="s">
        <v>229</v>
      </c>
      <c r="D8" s="89" t="s">
        <v>230</v>
      </c>
      <c r="E8" s="58"/>
      <c r="F8" s="59">
        <v>0.012430555555555554</v>
      </c>
      <c r="G8" s="74">
        <f t="shared" si="0"/>
        <v>0.002486111111111111</v>
      </c>
      <c r="H8" s="86">
        <f t="shared" si="1"/>
        <v>16.759776536312852</v>
      </c>
      <c r="I8" s="62"/>
    </row>
    <row r="9" spans="1:9" ht="19.5">
      <c r="A9" s="83">
        <v>8</v>
      </c>
      <c r="B9" s="55">
        <v>4</v>
      </c>
      <c r="C9" s="153" t="s">
        <v>168</v>
      </c>
      <c r="D9" s="89" t="s">
        <v>146</v>
      </c>
      <c r="E9" s="58"/>
      <c r="F9" s="59">
        <v>0.012685185185185183</v>
      </c>
      <c r="G9" s="74">
        <f t="shared" si="0"/>
        <v>0.0025370370370370364</v>
      </c>
      <c r="H9" s="86">
        <f t="shared" si="1"/>
        <v>16.42335766423358</v>
      </c>
      <c r="I9" s="62"/>
    </row>
    <row r="10" spans="1:9" ht="19.5">
      <c r="A10" s="83">
        <v>9</v>
      </c>
      <c r="B10" s="55">
        <v>5</v>
      </c>
      <c r="C10" s="153" t="s">
        <v>154</v>
      </c>
      <c r="D10" s="89" t="s">
        <v>189</v>
      </c>
      <c r="E10" s="58"/>
      <c r="F10" s="59">
        <v>0.012905092592592591</v>
      </c>
      <c r="G10" s="74">
        <f t="shared" si="0"/>
        <v>0.002581018518518518</v>
      </c>
      <c r="H10" s="86">
        <f t="shared" si="1"/>
        <v>16.143497757847538</v>
      </c>
      <c r="I10" s="62"/>
    </row>
    <row r="11" spans="1:9" ht="19.5">
      <c r="A11" s="83">
        <v>13</v>
      </c>
      <c r="B11" s="55">
        <v>6</v>
      </c>
      <c r="C11" s="153" t="s">
        <v>132</v>
      </c>
      <c r="D11" s="89" t="s">
        <v>133</v>
      </c>
      <c r="E11" s="58"/>
      <c r="F11" s="59">
        <v>0.013726851851851851</v>
      </c>
      <c r="G11" s="74">
        <f t="shared" si="0"/>
        <v>0.0027453703703703702</v>
      </c>
      <c r="H11" s="86">
        <f t="shared" si="1"/>
        <v>15.177065767284992</v>
      </c>
      <c r="I11" s="62"/>
    </row>
    <row r="12" spans="1:9" ht="19.5">
      <c r="A12" s="83">
        <v>16</v>
      </c>
      <c r="B12" s="55">
        <v>7</v>
      </c>
      <c r="C12" s="153" t="s">
        <v>129</v>
      </c>
      <c r="D12" s="89" t="s">
        <v>151</v>
      </c>
      <c r="E12" s="58"/>
      <c r="F12" s="59">
        <v>0.014039351851851851</v>
      </c>
      <c r="G12" s="74">
        <f t="shared" si="0"/>
        <v>0.0028078703703703703</v>
      </c>
      <c r="H12" s="86">
        <f t="shared" si="1"/>
        <v>14.83924154987634</v>
      </c>
      <c r="I12" s="62"/>
    </row>
    <row r="13" spans="1:9" ht="19.5">
      <c r="A13" s="83">
        <v>17</v>
      </c>
      <c r="B13" s="55">
        <v>8</v>
      </c>
      <c r="C13" s="153" t="s">
        <v>345</v>
      </c>
      <c r="D13" s="89" t="s">
        <v>271</v>
      </c>
      <c r="E13" s="58"/>
      <c r="F13" s="59">
        <v>0.014039351851851851</v>
      </c>
      <c r="G13" s="74">
        <f t="shared" si="0"/>
        <v>0.0028078703703703703</v>
      </c>
      <c r="H13" s="86">
        <f t="shared" si="1"/>
        <v>14.83924154987634</v>
      </c>
      <c r="I13" s="62"/>
    </row>
    <row r="14" spans="1:9" ht="19.5">
      <c r="A14" s="83">
        <v>19</v>
      </c>
      <c r="B14" s="55">
        <v>9</v>
      </c>
      <c r="C14" s="153" t="s">
        <v>238</v>
      </c>
      <c r="D14" s="89" t="s">
        <v>189</v>
      </c>
      <c r="E14" s="58"/>
      <c r="F14" s="59">
        <v>0.014328703703703703</v>
      </c>
      <c r="G14" s="74">
        <f t="shared" si="0"/>
        <v>0.0028657407407407407</v>
      </c>
      <c r="H14" s="86">
        <f t="shared" si="1"/>
        <v>14.539579967689823</v>
      </c>
      <c r="I14" s="62"/>
    </row>
    <row r="15" spans="1:9" ht="19.5">
      <c r="A15" s="83">
        <v>20</v>
      </c>
      <c r="B15" s="55">
        <v>10</v>
      </c>
      <c r="C15" s="153" t="s">
        <v>142</v>
      </c>
      <c r="D15" s="89" t="s">
        <v>143</v>
      </c>
      <c r="E15" s="58"/>
      <c r="F15" s="59">
        <v>0.014467592592592593</v>
      </c>
      <c r="G15" s="74">
        <f t="shared" si="0"/>
        <v>0.0028935185185185184</v>
      </c>
      <c r="H15" s="86">
        <f t="shared" si="1"/>
        <v>14.4</v>
      </c>
      <c r="I15" s="62"/>
    </row>
    <row r="16" spans="1:9" ht="19.5">
      <c r="A16" s="83">
        <v>22</v>
      </c>
      <c r="B16" s="55">
        <v>11</v>
      </c>
      <c r="C16" s="153" t="s">
        <v>126</v>
      </c>
      <c r="D16" s="89" t="s">
        <v>127</v>
      </c>
      <c r="E16" s="58"/>
      <c r="F16" s="59">
        <v>0.014826388888888889</v>
      </c>
      <c r="G16" s="74">
        <f t="shared" si="0"/>
        <v>0.0029652777777777776</v>
      </c>
      <c r="H16" s="86">
        <f t="shared" si="1"/>
        <v>14.05152224824356</v>
      </c>
      <c r="I16" s="62"/>
    </row>
    <row r="17" spans="1:9" ht="19.5">
      <c r="A17" s="83">
        <v>23</v>
      </c>
      <c r="B17" s="55">
        <v>12</v>
      </c>
      <c r="C17" s="153" t="s">
        <v>565</v>
      </c>
      <c r="D17" s="89" t="s">
        <v>245</v>
      </c>
      <c r="E17" s="58"/>
      <c r="F17" s="59">
        <v>0.014907407407407406</v>
      </c>
      <c r="G17" s="74">
        <f t="shared" si="0"/>
        <v>0.0029814814814814812</v>
      </c>
      <c r="H17" s="86">
        <f t="shared" si="1"/>
        <v>13.975155279503108</v>
      </c>
      <c r="I17" s="62"/>
    </row>
    <row r="18" spans="1:9" ht="19.5">
      <c r="A18" s="83">
        <v>25</v>
      </c>
      <c r="B18" s="55">
        <v>13</v>
      </c>
      <c r="C18" s="153" t="s">
        <v>491</v>
      </c>
      <c r="D18" s="89" t="s">
        <v>492</v>
      </c>
      <c r="E18" s="58"/>
      <c r="F18" s="59">
        <v>0.015277777777777777</v>
      </c>
      <c r="G18" s="74">
        <f t="shared" si="0"/>
        <v>0.0030555555555555553</v>
      </c>
      <c r="H18" s="86">
        <f t="shared" si="1"/>
        <v>13.636363636363638</v>
      </c>
      <c r="I18" s="62"/>
    </row>
    <row r="19" spans="1:9" ht="19.5">
      <c r="A19" s="83">
        <v>30</v>
      </c>
      <c r="B19" s="55">
        <v>14</v>
      </c>
      <c r="C19" s="153" t="s">
        <v>126</v>
      </c>
      <c r="D19" s="89" t="s">
        <v>195</v>
      </c>
      <c r="E19" s="58"/>
      <c r="F19" s="59">
        <v>0.015671296296296298</v>
      </c>
      <c r="G19" s="74">
        <f t="shared" si="0"/>
        <v>0.0031342592592592594</v>
      </c>
      <c r="H19" s="86">
        <f t="shared" si="1"/>
        <v>13.29394387001477</v>
      </c>
      <c r="I19" s="62"/>
    </row>
    <row r="20" spans="1:9" ht="19.5">
      <c r="A20" s="83">
        <v>34</v>
      </c>
      <c r="B20" s="55">
        <v>15</v>
      </c>
      <c r="C20" s="153" t="s">
        <v>251</v>
      </c>
      <c r="D20" s="89" t="s">
        <v>252</v>
      </c>
      <c r="E20" s="58"/>
      <c r="F20" s="59">
        <v>0.01599537037037037</v>
      </c>
      <c r="G20" s="74">
        <f t="shared" si="0"/>
        <v>0.0031990740740740742</v>
      </c>
      <c r="H20" s="86">
        <f t="shared" si="1"/>
        <v>13.024602026049203</v>
      </c>
      <c r="I20" s="62"/>
    </row>
    <row r="21" spans="1:9" ht="19.5">
      <c r="A21" s="83">
        <v>38</v>
      </c>
      <c r="B21" s="55">
        <v>16</v>
      </c>
      <c r="C21" s="153" t="s">
        <v>299</v>
      </c>
      <c r="D21" s="89" t="s">
        <v>430</v>
      </c>
      <c r="E21" s="58"/>
      <c r="F21" s="59">
        <v>0.016249999999999997</v>
      </c>
      <c r="G21" s="74">
        <f t="shared" si="0"/>
        <v>0.0032499999999999994</v>
      </c>
      <c r="H21" s="86">
        <f t="shared" si="1"/>
        <v>12.820512820512823</v>
      </c>
      <c r="I21" s="62"/>
    </row>
    <row r="22" spans="1:9" ht="19.5">
      <c r="A22" s="83">
        <v>39</v>
      </c>
      <c r="B22" s="55">
        <v>17</v>
      </c>
      <c r="C22" s="153" t="s">
        <v>253</v>
      </c>
      <c r="D22" s="89" t="s">
        <v>135</v>
      </c>
      <c r="E22" s="58"/>
      <c r="F22" s="59">
        <v>0.016481481481481482</v>
      </c>
      <c r="G22" s="74">
        <f t="shared" si="0"/>
        <v>0.0032962962962962963</v>
      </c>
      <c r="H22" s="86">
        <f t="shared" si="1"/>
        <v>12.640449438202246</v>
      </c>
      <c r="I22" s="62"/>
    </row>
    <row r="23" spans="1:9" ht="19.5">
      <c r="A23" s="83">
        <v>42</v>
      </c>
      <c r="B23" s="55">
        <v>18</v>
      </c>
      <c r="C23" s="153" t="s">
        <v>191</v>
      </c>
      <c r="D23" s="89" t="s">
        <v>192</v>
      </c>
      <c r="E23" s="58"/>
      <c r="F23" s="59">
        <v>0.01671296296296296</v>
      </c>
      <c r="G23" s="74">
        <f t="shared" si="0"/>
        <v>0.0033425925925925923</v>
      </c>
      <c r="H23" s="86">
        <f t="shared" si="1"/>
        <v>12.465373961218837</v>
      </c>
      <c r="I23" s="62"/>
    </row>
    <row r="24" spans="1:9" ht="19.5">
      <c r="A24" s="83">
        <v>55</v>
      </c>
      <c r="B24" s="55">
        <v>19</v>
      </c>
      <c r="C24" s="153" t="s">
        <v>341</v>
      </c>
      <c r="D24" s="89" t="s">
        <v>186</v>
      </c>
      <c r="E24" s="58"/>
      <c r="F24" s="59">
        <v>0.01835648148148148</v>
      </c>
      <c r="G24" s="74">
        <f t="shared" si="0"/>
        <v>0.003671296296296296</v>
      </c>
      <c r="H24" s="86">
        <f t="shared" si="1"/>
        <v>11.349306431273645</v>
      </c>
      <c r="I24" s="62"/>
    </row>
    <row r="25" spans="1:9" ht="19.5">
      <c r="A25" s="83">
        <v>57</v>
      </c>
      <c r="B25" s="55">
        <v>20</v>
      </c>
      <c r="C25" s="153" t="s">
        <v>147</v>
      </c>
      <c r="D25" s="89" t="s">
        <v>148</v>
      </c>
      <c r="E25" s="58"/>
      <c r="F25" s="59">
        <v>0.018425925925925925</v>
      </c>
      <c r="G25" s="74">
        <f t="shared" si="0"/>
        <v>0.003685185185185185</v>
      </c>
      <c r="H25" s="86">
        <f t="shared" si="1"/>
        <v>11.306532663316583</v>
      </c>
      <c r="I25" s="62"/>
    </row>
    <row r="26" spans="1:9" ht="19.5">
      <c r="A26" s="83">
        <v>58</v>
      </c>
      <c r="B26" s="55">
        <v>21</v>
      </c>
      <c r="C26" s="153" t="s">
        <v>276</v>
      </c>
      <c r="D26" s="89" t="s">
        <v>116</v>
      </c>
      <c r="E26" s="58"/>
      <c r="F26" s="59">
        <v>0.018425925925925925</v>
      </c>
      <c r="G26" s="74">
        <f t="shared" si="0"/>
        <v>0.003685185185185185</v>
      </c>
      <c r="H26" s="86">
        <f t="shared" si="1"/>
        <v>11.306532663316583</v>
      </c>
      <c r="I26" s="62"/>
    </row>
    <row r="27" spans="1:9" ht="19.5">
      <c r="A27" s="83">
        <v>60</v>
      </c>
      <c r="B27" s="55">
        <v>22</v>
      </c>
      <c r="C27" s="153" t="s">
        <v>279</v>
      </c>
      <c r="D27" s="89" t="s">
        <v>273</v>
      </c>
      <c r="E27" s="58"/>
      <c r="F27" s="59">
        <v>0.018634259259259257</v>
      </c>
      <c r="G27" s="74">
        <f t="shared" si="0"/>
        <v>0.0037268518518518514</v>
      </c>
      <c r="H27" s="86">
        <f t="shared" si="1"/>
        <v>11.180124223602485</v>
      </c>
      <c r="I27" s="62"/>
    </row>
    <row r="28" spans="1:9" ht="19.5">
      <c r="A28" s="83">
        <v>61</v>
      </c>
      <c r="B28" s="55">
        <v>23</v>
      </c>
      <c r="C28" s="153" t="s">
        <v>201</v>
      </c>
      <c r="D28" s="89" t="s">
        <v>202</v>
      </c>
      <c r="E28" s="58"/>
      <c r="F28" s="59">
        <v>0.01875</v>
      </c>
      <c r="G28" s="74">
        <f t="shared" si="0"/>
        <v>0.00375</v>
      </c>
      <c r="H28" s="86">
        <f t="shared" si="1"/>
        <v>11.111111111111112</v>
      </c>
      <c r="I28" s="62"/>
    </row>
    <row r="29" spans="1:9" ht="19.5">
      <c r="A29" s="83">
        <v>65</v>
      </c>
      <c r="B29" s="55">
        <v>24</v>
      </c>
      <c r="C29" s="153" t="s">
        <v>254</v>
      </c>
      <c r="D29" s="89" t="s">
        <v>255</v>
      </c>
      <c r="E29" s="58"/>
      <c r="F29" s="59">
        <v>0.019143518518518518</v>
      </c>
      <c r="G29" s="74">
        <f t="shared" si="0"/>
        <v>0.0038287037037037035</v>
      </c>
      <c r="H29" s="86">
        <f t="shared" si="1"/>
        <v>10.882708585247883</v>
      </c>
      <c r="I29" s="62"/>
    </row>
    <row r="30" spans="1:9" ht="19.5">
      <c r="A30" s="83">
        <v>66</v>
      </c>
      <c r="B30" s="55">
        <v>25</v>
      </c>
      <c r="C30" s="153" t="s">
        <v>134</v>
      </c>
      <c r="D30" s="89" t="s">
        <v>135</v>
      </c>
      <c r="E30" s="58"/>
      <c r="F30" s="59">
        <v>0.019143518518518518</v>
      </c>
      <c r="G30" s="74">
        <f t="shared" si="0"/>
        <v>0.0038287037037037035</v>
      </c>
      <c r="H30" s="86">
        <f t="shared" si="1"/>
        <v>10.882708585247883</v>
      </c>
      <c r="I30" s="62"/>
    </row>
    <row r="31" spans="1:9" ht="19.5">
      <c r="A31" s="83">
        <v>68</v>
      </c>
      <c r="B31" s="55">
        <v>26</v>
      </c>
      <c r="C31" s="153" t="s">
        <v>145</v>
      </c>
      <c r="D31" s="89" t="s">
        <v>175</v>
      </c>
      <c r="E31" s="58"/>
      <c r="F31" s="59">
        <v>0.019375</v>
      </c>
      <c r="G31" s="74">
        <f t="shared" si="0"/>
        <v>0.003875</v>
      </c>
      <c r="H31" s="86">
        <f t="shared" si="1"/>
        <v>10.75268817204301</v>
      </c>
      <c r="I31" s="62"/>
    </row>
    <row r="32" spans="1:9" ht="19.5">
      <c r="A32" s="83">
        <v>73</v>
      </c>
      <c r="B32" s="55">
        <v>27</v>
      </c>
      <c r="C32" s="153" t="s">
        <v>243</v>
      </c>
      <c r="D32" s="89" t="s">
        <v>244</v>
      </c>
      <c r="E32" s="58"/>
      <c r="F32" s="59">
        <v>0.01962962962962963</v>
      </c>
      <c r="G32" s="74">
        <f t="shared" si="0"/>
        <v>0.003925925925925926</v>
      </c>
      <c r="H32" s="86">
        <f t="shared" si="1"/>
        <v>10.613207547169813</v>
      </c>
      <c r="I32" s="62"/>
    </row>
    <row r="33" spans="1:9" ht="19.5">
      <c r="A33" s="83">
        <v>74</v>
      </c>
      <c r="B33" s="55">
        <v>28</v>
      </c>
      <c r="C33" s="153" t="s">
        <v>279</v>
      </c>
      <c r="D33" s="89" t="s">
        <v>512</v>
      </c>
      <c r="E33" s="58"/>
      <c r="F33" s="59">
        <v>0.019641203703703706</v>
      </c>
      <c r="G33" s="74">
        <f t="shared" si="0"/>
        <v>0.003928240740740741</v>
      </c>
      <c r="H33" s="86">
        <f t="shared" si="1"/>
        <v>10.606953447259869</v>
      </c>
      <c r="I33" s="62"/>
    </row>
    <row r="34" spans="1:9" ht="19.5">
      <c r="A34" s="83">
        <v>75</v>
      </c>
      <c r="B34" s="55">
        <v>29</v>
      </c>
      <c r="C34" s="153" t="s">
        <v>299</v>
      </c>
      <c r="D34" s="89" t="s">
        <v>334</v>
      </c>
      <c r="E34" s="58"/>
      <c r="F34" s="59">
        <v>0.019641203703703706</v>
      </c>
      <c r="G34" s="74">
        <f t="shared" si="0"/>
        <v>0.003928240740740741</v>
      </c>
      <c r="H34" s="86">
        <f t="shared" si="1"/>
        <v>10.606953447259869</v>
      </c>
      <c r="I34" s="62"/>
    </row>
    <row r="35" spans="1:9" ht="19.5">
      <c r="A35" s="83">
        <v>76</v>
      </c>
      <c r="B35" s="55">
        <v>30</v>
      </c>
      <c r="C35" s="153" t="s">
        <v>162</v>
      </c>
      <c r="D35" s="89" t="s">
        <v>165</v>
      </c>
      <c r="E35" s="58"/>
      <c r="F35" s="59">
        <v>0.019988425925925927</v>
      </c>
      <c r="G35" s="74">
        <f t="shared" si="0"/>
        <v>0.003997685185185186</v>
      </c>
      <c r="H35" s="86">
        <f t="shared" si="1"/>
        <v>10.422698320787491</v>
      </c>
      <c r="I35" s="62"/>
    </row>
    <row r="36" spans="1:9" ht="19.5">
      <c r="A36" s="83">
        <v>78</v>
      </c>
      <c r="B36" s="55">
        <v>31</v>
      </c>
      <c r="C36" s="153" t="s">
        <v>366</v>
      </c>
      <c r="D36" s="89" t="s">
        <v>270</v>
      </c>
      <c r="E36" s="58"/>
      <c r="F36" s="59">
        <v>0.020300925925925927</v>
      </c>
      <c r="G36" s="74">
        <f t="shared" si="0"/>
        <v>0.004060185185185186</v>
      </c>
      <c r="H36" s="86">
        <f t="shared" si="1"/>
        <v>10.262257696693272</v>
      </c>
      <c r="I36" s="62"/>
    </row>
    <row r="37" spans="1:9" ht="19.5">
      <c r="A37" s="83">
        <v>79</v>
      </c>
      <c r="B37" s="55">
        <v>32</v>
      </c>
      <c r="C37" s="153" t="s">
        <v>163</v>
      </c>
      <c r="D37" s="89" t="s">
        <v>164</v>
      </c>
      <c r="E37" s="58"/>
      <c r="F37" s="59">
        <v>0.020300925925925927</v>
      </c>
      <c r="G37" s="74">
        <f t="shared" si="0"/>
        <v>0.004060185185185186</v>
      </c>
      <c r="H37" s="86">
        <f t="shared" si="1"/>
        <v>10.262257696693272</v>
      </c>
      <c r="I37" s="62"/>
    </row>
    <row r="38" spans="1:9" ht="19.5">
      <c r="A38" s="83">
        <v>80</v>
      </c>
      <c r="B38" s="55">
        <v>33</v>
      </c>
      <c r="C38" s="153" t="s">
        <v>197</v>
      </c>
      <c r="D38" s="89" t="s">
        <v>242</v>
      </c>
      <c r="E38" s="58"/>
      <c r="F38" s="59">
        <v>0.02034722222222222</v>
      </c>
      <c r="G38" s="74">
        <f t="shared" si="0"/>
        <v>0.004069444444444444</v>
      </c>
      <c r="H38" s="86">
        <f t="shared" si="1"/>
        <v>10.238907849829351</v>
      </c>
      <c r="I38" s="62"/>
    </row>
    <row r="39" spans="1:9" ht="19.5">
      <c r="A39" s="83">
        <v>81</v>
      </c>
      <c r="B39" s="55">
        <v>34</v>
      </c>
      <c r="C39" s="153" t="s">
        <v>223</v>
      </c>
      <c r="D39" s="89" t="s">
        <v>224</v>
      </c>
      <c r="E39" s="58"/>
      <c r="F39" s="59">
        <v>0.02037037037037037</v>
      </c>
      <c r="G39" s="74">
        <f t="shared" si="0"/>
        <v>0.004074074074074074</v>
      </c>
      <c r="H39" s="86">
        <f t="shared" si="1"/>
        <v>10.227272727272728</v>
      </c>
      <c r="I39" s="62"/>
    </row>
    <row r="40" spans="1:9" ht="19.5">
      <c r="A40" s="83">
        <v>86</v>
      </c>
      <c r="B40" s="55">
        <v>35</v>
      </c>
      <c r="C40" s="153" t="s">
        <v>316</v>
      </c>
      <c r="D40" s="89" t="s">
        <v>148</v>
      </c>
      <c r="E40" s="58"/>
      <c r="F40" s="59">
        <v>0.020682870370370372</v>
      </c>
      <c r="G40" s="74">
        <f t="shared" si="0"/>
        <v>0.004136574074074075</v>
      </c>
      <c r="H40" s="86">
        <f t="shared" si="1"/>
        <v>10.072747621712367</v>
      </c>
      <c r="I40" s="62"/>
    </row>
    <row r="41" spans="1:9" ht="19.5">
      <c r="A41" s="83">
        <v>97</v>
      </c>
      <c r="B41" s="55">
        <v>36</v>
      </c>
      <c r="C41" s="153" t="s">
        <v>163</v>
      </c>
      <c r="D41" s="89" t="s">
        <v>272</v>
      </c>
      <c r="E41" s="58"/>
      <c r="F41" s="59">
        <v>0.02152777777777778</v>
      </c>
      <c r="G41" s="74">
        <f t="shared" si="0"/>
        <v>0.004305555555555556</v>
      </c>
      <c r="H41" s="86">
        <f t="shared" si="1"/>
        <v>9.677419354838708</v>
      </c>
      <c r="I41" s="62"/>
    </row>
    <row r="42" spans="1:9" ht="19.5">
      <c r="A42" s="83">
        <v>98</v>
      </c>
      <c r="B42" s="55">
        <v>37</v>
      </c>
      <c r="C42" s="153" t="s">
        <v>256</v>
      </c>
      <c r="D42" s="89" t="s">
        <v>566</v>
      </c>
      <c r="E42" s="58"/>
      <c r="F42" s="59">
        <v>0.021597222222222223</v>
      </c>
      <c r="G42" s="74">
        <f t="shared" si="0"/>
        <v>0.004319444444444444</v>
      </c>
      <c r="H42" s="86">
        <f t="shared" si="1"/>
        <v>9.646302250803858</v>
      </c>
      <c r="I42" s="62"/>
    </row>
    <row r="43" spans="1:9" ht="19.5">
      <c r="A43" s="83">
        <v>102</v>
      </c>
      <c r="B43" s="55">
        <v>38</v>
      </c>
      <c r="C43" s="153" t="s">
        <v>567</v>
      </c>
      <c r="D43" s="89" t="s">
        <v>568</v>
      </c>
      <c r="E43" s="58"/>
      <c r="F43" s="59">
        <v>0.02244212962962963</v>
      </c>
      <c r="G43" s="74">
        <f t="shared" si="0"/>
        <v>0.004488425925925926</v>
      </c>
      <c r="H43" s="86">
        <f t="shared" si="1"/>
        <v>9.28313563692625</v>
      </c>
      <c r="I43" s="62"/>
    </row>
    <row r="44" spans="1:9" ht="19.5">
      <c r="A44" s="83">
        <v>108</v>
      </c>
      <c r="B44" s="55">
        <v>39</v>
      </c>
      <c r="C44" s="153" t="s">
        <v>113</v>
      </c>
      <c r="D44" s="89" t="s">
        <v>274</v>
      </c>
      <c r="E44" s="58"/>
      <c r="F44" s="59">
        <v>0.02372685185185185</v>
      </c>
      <c r="G44" s="74">
        <f t="shared" si="0"/>
        <v>0.00474537037037037</v>
      </c>
      <c r="H44" s="86">
        <f t="shared" si="1"/>
        <v>8.78048780487805</v>
      </c>
      <c r="I44" s="62"/>
    </row>
    <row r="45" spans="1:9" ht="19.5">
      <c r="A45" s="83">
        <v>109</v>
      </c>
      <c r="B45" s="55">
        <v>40</v>
      </c>
      <c r="C45" s="153" t="s">
        <v>433</v>
      </c>
      <c r="D45" s="89" t="s">
        <v>434</v>
      </c>
      <c r="E45" s="58"/>
      <c r="F45" s="59">
        <v>0.02377314814814815</v>
      </c>
      <c r="G45" s="74">
        <f t="shared" si="0"/>
        <v>0.00475462962962963</v>
      </c>
      <c r="H45" s="86">
        <f t="shared" si="1"/>
        <v>8.763388510223953</v>
      </c>
      <c r="I45" s="62"/>
    </row>
    <row r="46" spans="1:9" ht="19.5">
      <c r="A46" s="374" t="s">
        <v>513</v>
      </c>
      <c r="B46" s="379"/>
      <c r="C46" s="379"/>
      <c r="D46" s="89"/>
      <c r="E46" s="58"/>
      <c r="F46" s="59"/>
      <c r="G46" s="74"/>
      <c r="H46" s="87"/>
      <c r="I46" s="62"/>
    </row>
    <row r="47" spans="1:9" ht="19.5">
      <c r="A47" s="83"/>
      <c r="B47" s="63"/>
      <c r="C47" s="56"/>
      <c r="D47" s="42"/>
      <c r="E47" s="58"/>
      <c r="F47" s="59"/>
      <c r="G47" s="74"/>
      <c r="H47" s="87"/>
      <c r="I47" s="62"/>
    </row>
    <row r="48" spans="1:9" ht="19.5">
      <c r="A48" s="372"/>
      <c r="B48" s="373"/>
      <c r="C48" s="373"/>
      <c r="D48" s="373"/>
      <c r="E48" s="58"/>
      <c r="F48" s="79" t="s">
        <v>117</v>
      </c>
      <c r="G48" s="79" t="s">
        <v>118</v>
      </c>
      <c r="H48" s="80">
        <v>10</v>
      </c>
      <c r="I48" s="77"/>
    </row>
    <row r="49" spans="1:9" ht="19.5">
      <c r="A49" s="146" t="s">
        <v>309</v>
      </c>
      <c r="B49" s="147" t="s">
        <v>120</v>
      </c>
      <c r="C49" s="148" t="s">
        <v>310</v>
      </c>
      <c r="D49" s="149" t="s">
        <v>122</v>
      </c>
      <c r="E49" s="150"/>
      <c r="F49" s="151" t="s">
        <v>123</v>
      </c>
      <c r="G49" s="149" t="s">
        <v>311</v>
      </c>
      <c r="H49" s="152" t="s">
        <v>312</v>
      </c>
      <c r="I49" s="77"/>
    </row>
    <row r="50" spans="1:9" ht="19.5">
      <c r="A50" s="83">
        <v>3</v>
      </c>
      <c r="B50" s="55">
        <v>41</v>
      </c>
      <c r="C50" s="56" t="s">
        <v>287</v>
      </c>
      <c r="D50" s="89" t="s">
        <v>288</v>
      </c>
      <c r="E50" s="58"/>
      <c r="F50" s="59">
        <v>0.024930555555555553</v>
      </c>
      <c r="G50" s="74">
        <f>F50/$H$48</f>
        <v>0.002493055555555555</v>
      </c>
      <c r="H50" s="86">
        <f>($H$48/F50)/24</f>
        <v>16.71309192200557</v>
      </c>
      <c r="I50" s="62"/>
    </row>
    <row r="51" spans="1:9" ht="19.5">
      <c r="A51" s="83">
        <v>4</v>
      </c>
      <c r="B51" s="55">
        <v>42</v>
      </c>
      <c r="C51" s="56" t="s">
        <v>154</v>
      </c>
      <c r="D51" s="89" t="s">
        <v>155</v>
      </c>
      <c r="E51" s="58"/>
      <c r="F51" s="59">
        <v>0.02528935185185185</v>
      </c>
      <c r="G51" s="74">
        <f aca="true" t="shared" si="2" ref="G51:G71">F51/$H$48</f>
        <v>0.0025289351851851853</v>
      </c>
      <c r="H51" s="86">
        <f aca="true" t="shared" si="3" ref="H51:H71">($H$48/F51)/24</f>
        <v>16.475972540045767</v>
      </c>
      <c r="I51" s="62"/>
    </row>
    <row r="52" spans="1:9" ht="19.5">
      <c r="A52" s="83">
        <v>5</v>
      </c>
      <c r="B52" s="55">
        <v>43</v>
      </c>
      <c r="C52" s="56" t="s">
        <v>327</v>
      </c>
      <c r="D52" s="89" t="s">
        <v>288</v>
      </c>
      <c r="E52" s="58"/>
      <c r="F52" s="59">
        <v>0.025613425925925925</v>
      </c>
      <c r="G52" s="74">
        <f t="shared" si="2"/>
        <v>0.0025613425925925925</v>
      </c>
      <c r="H52" s="86">
        <f t="shared" si="3"/>
        <v>16.267510167193855</v>
      </c>
      <c r="I52" s="62"/>
    </row>
    <row r="53" spans="1:9" ht="19.5">
      <c r="A53" s="83">
        <v>7</v>
      </c>
      <c r="B53" s="55">
        <v>44</v>
      </c>
      <c r="C53" s="56" t="s">
        <v>128</v>
      </c>
      <c r="D53" s="89" t="s">
        <v>166</v>
      </c>
      <c r="E53" s="58"/>
      <c r="F53" s="59">
        <v>0.02694444444444444</v>
      </c>
      <c r="G53" s="74">
        <f t="shared" si="2"/>
        <v>0.002694444444444444</v>
      </c>
      <c r="H53" s="86">
        <f t="shared" si="3"/>
        <v>15.463917525773198</v>
      </c>
      <c r="I53" s="62"/>
    </row>
    <row r="54" spans="1:9" ht="19.5">
      <c r="A54" s="83">
        <v>9</v>
      </c>
      <c r="B54" s="55">
        <v>45</v>
      </c>
      <c r="C54" s="56" t="s">
        <v>265</v>
      </c>
      <c r="D54" s="89" t="s">
        <v>266</v>
      </c>
      <c r="E54" s="58"/>
      <c r="F54" s="59">
        <v>0.027199074074074073</v>
      </c>
      <c r="G54" s="74">
        <f t="shared" si="2"/>
        <v>0.0027199074074074074</v>
      </c>
      <c r="H54" s="86">
        <f t="shared" si="3"/>
        <v>15.319148936170214</v>
      </c>
      <c r="I54" s="90"/>
    </row>
    <row r="55" spans="1:9" ht="19.5">
      <c r="A55" s="83">
        <v>14</v>
      </c>
      <c r="B55" s="55">
        <v>46</v>
      </c>
      <c r="C55" s="56" t="s">
        <v>128</v>
      </c>
      <c r="D55" s="89" t="s">
        <v>141</v>
      </c>
      <c r="E55" s="58"/>
      <c r="F55" s="59">
        <v>0.028993055555555553</v>
      </c>
      <c r="G55" s="74">
        <f t="shared" si="2"/>
        <v>0.002899305555555555</v>
      </c>
      <c r="H55" s="86">
        <f t="shared" si="3"/>
        <v>14.371257485029941</v>
      </c>
      <c r="I55" s="62"/>
    </row>
    <row r="56" spans="1:9" ht="19.5">
      <c r="A56" s="83">
        <v>15</v>
      </c>
      <c r="B56" s="55">
        <v>47</v>
      </c>
      <c r="C56" s="56" t="s">
        <v>569</v>
      </c>
      <c r="D56" s="89" t="s">
        <v>204</v>
      </c>
      <c r="E56" s="58"/>
      <c r="F56" s="59">
        <v>0.029027777777777777</v>
      </c>
      <c r="G56" s="74">
        <f t="shared" si="2"/>
        <v>0.0029027777777777776</v>
      </c>
      <c r="H56" s="86">
        <f t="shared" si="3"/>
        <v>14.354066985645934</v>
      </c>
      <c r="I56" s="62"/>
    </row>
    <row r="57" spans="1:9" ht="19.5">
      <c r="A57" s="83">
        <v>16</v>
      </c>
      <c r="B57" s="55">
        <v>48</v>
      </c>
      <c r="C57" s="56" t="s">
        <v>128</v>
      </c>
      <c r="D57" s="89" t="s">
        <v>130</v>
      </c>
      <c r="E57" s="58"/>
      <c r="F57" s="59">
        <v>0.029155092592592594</v>
      </c>
      <c r="G57" s="74">
        <f t="shared" si="2"/>
        <v>0.002915509259259259</v>
      </c>
      <c r="H57" s="86">
        <f t="shared" si="3"/>
        <v>14.291385470424771</v>
      </c>
      <c r="I57" s="62"/>
    </row>
    <row r="58" spans="1:9" ht="19.5">
      <c r="A58" s="83">
        <v>20</v>
      </c>
      <c r="B58" s="55">
        <v>49</v>
      </c>
      <c r="C58" s="56" t="s">
        <v>554</v>
      </c>
      <c r="D58" s="89" t="s">
        <v>555</v>
      </c>
      <c r="E58" s="58"/>
      <c r="F58" s="59">
        <v>0.029594907407407407</v>
      </c>
      <c r="G58" s="74">
        <f t="shared" si="2"/>
        <v>0.002959490740740741</v>
      </c>
      <c r="H58" s="86">
        <f t="shared" si="3"/>
        <v>14.0789988267501</v>
      </c>
      <c r="I58" s="62"/>
    </row>
    <row r="59" spans="1:9" ht="19.5">
      <c r="A59" s="83">
        <v>33</v>
      </c>
      <c r="B59" s="55">
        <v>50</v>
      </c>
      <c r="C59" s="56" t="s">
        <v>197</v>
      </c>
      <c r="D59" s="89" t="s">
        <v>260</v>
      </c>
      <c r="E59" s="58"/>
      <c r="F59" s="59">
        <v>0.031655092592592596</v>
      </c>
      <c r="G59" s="74">
        <f t="shared" si="2"/>
        <v>0.0031655092592592594</v>
      </c>
      <c r="H59" s="86">
        <f t="shared" si="3"/>
        <v>13.16270566727605</v>
      </c>
      <c r="I59" s="62"/>
    </row>
    <row r="60" spans="1:9" ht="19.5">
      <c r="A60" s="83">
        <v>36</v>
      </c>
      <c r="B60" s="55">
        <v>51</v>
      </c>
      <c r="C60" s="56" t="s">
        <v>328</v>
      </c>
      <c r="D60" s="89" t="s">
        <v>164</v>
      </c>
      <c r="E60" s="58"/>
      <c r="F60" s="59">
        <v>0.03214120370370371</v>
      </c>
      <c r="G60" s="74">
        <f t="shared" si="2"/>
        <v>0.0032141203703703707</v>
      </c>
      <c r="H60" s="86">
        <f t="shared" si="3"/>
        <v>12.963629816348577</v>
      </c>
      <c r="I60" s="62"/>
    </row>
    <row r="61" spans="1:9" ht="19.5">
      <c r="A61" s="83">
        <v>40</v>
      </c>
      <c r="B61" s="55">
        <v>52</v>
      </c>
      <c r="C61" s="56" t="s">
        <v>426</v>
      </c>
      <c r="D61" s="89" t="s">
        <v>301</v>
      </c>
      <c r="E61" s="58"/>
      <c r="F61" s="59">
        <v>0.03274305555555555</v>
      </c>
      <c r="G61" s="74">
        <f t="shared" si="2"/>
        <v>0.0032743055555555555</v>
      </c>
      <c r="H61" s="86">
        <f t="shared" si="3"/>
        <v>12.725344644750797</v>
      </c>
      <c r="I61" s="62"/>
    </row>
    <row r="62" spans="1:9" ht="19.5">
      <c r="A62" s="83">
        <v>46</v>
      </c>
      <c r="B62" s="55">
        <v>53</v>
      </c>
      <c r="C62" s="56" t="s">
        <v>231</v>
      </c>
      <c r="D62" s="89" t="s">
        <v>429</v>
      </c>
      <c r="E62" s="58"/>
      <c r="F62" s="59">
        <v>0.033310185185185186</v>
      </c>
      <c r="G62" s="74">
        <f t="shared" si="2"/>
        <v>0.0033310185185185187</v>
      </c>
      <c r="H62" s="86">
        <f t="shared" si="3"/>
        <v>12.50868658790827</v>
      </c>
      <c r="I62" s="62"/>
    </row>
    <row r="63" spans="1:9" ht="19.5">
      <c r="A63" s="83">
        <v>48</v>
      </c>
      <c r="B63" s="55">
        <v>54</v>
      </c>
      <c r="C63" s="56" t="s">
        <v>213</v>
      </c>
      <c r="D63" s="89" t="s">
        <v>214</v>
      </c>
      <c r="E63" s="58"/>
      <c r="F63" s="59">
        <v>0.03350694444444444</v>
      </c>
      <c r="G63" s="74">
        <f t="shared" si="2"/>
        <v>0.0033506944444444443</v>
      </c>
      <c r="H63" s="86">
        <f t="shared" si="3"/>
        <v>12.435233160621763</v>
      </c>
      <c r="I63" s="62"/>
    </row>
    <row r="64" spans="1:9" ht="19.5">
      <c r="A64" s="83">
        <v>55</v>
      </c>
      <c r="B64" s="55">
        <v>55</v>
      </c>
      <c r="C64" s="56" t="s">
        <v>362</v>
      </c>
      <c r="D64" s="89" t="s">
        <v>360</v>
      </c>
      <c r="E64" s="58"/>
      <c r="F64" s="59">
        <v>0.03505787037037037</v>
      </c>
      <c r="G64" s="74">
        <f t="shared" si="2"/>
        <v>0.0035057870370370373</v>
      </c>
      <c r="H64" s="86">
        <f t="shared" si="3"/>
        <v>11.88511059755695</v>
      </c>
      <c r="I64" s="62"/>
    </row>
    <row r="65" spans="1:9" ht="19.5">
      <c r="A65" s="83">
        <v>58</v>
      </c>
      <c r="B65" s="55">
        <v>56</v>
      </c>
      <c r="C65" s="56" t="s">
        <v>182</v>
      </c>
      <c r="D65" s="89" t="s">
        <v>210</v>
      </c>
      <c r="E65" s="58"/>
      <c r="F65" s="59">
        <v>0.03530092592592592</v>
      </c>
      <c r="G65" s="74">
        <f t="shared" si="2"/>
        <v>0.0035300925925925925</v>
      </c>
      <c r="H65" s="86">
        <f t="shared" si="3"/>
        <v>11.80327868852459</v>
      </c>
      <c r="I65" s="62"/>
    </row>
    <row r="66" spans="1:9" ht="19.5">
      <c r="A66" s="83">
        <v>59</v>
      </c>
      <c r="B66" s="55">
        <v>57</v>
      </c>
      <c r="C66" s="56" t="s">
        <v>227</v>
      </c>
      <c r="D66" s="89" t="s">
        <v>245</v>
      </c>
      <c r="E66" s="58"/>
      <c r="F66" s="59">
        <v>0.03533564814814815</v>
      </c>
      <c r="G66" s="74">
        <f t="shared" si="2"/>
        <v>0.003533564814814815</v>
      </c>
      <c r="H66" s="86">
        <f t="shared" si="3"/>
        <v>11.79168031444481</v>
      </c>
      <c r="I66" s="62"/>
    </row>
    <row r="67" spans="1:9" ht="19.5">
      <c r="A67" s="83">
        <v>64</v>
      </c>
      <c r="B67" s="55">
        <v>58</v>
      </c>
      <c r="C67" s="56" t="s">
        <v>282</v>
      </c>
      <c r="D67" s="89" t="s">
        <v>303</v>
      </c>
      <c r="E67" s="58"/>
      <c r="F67" s="59">
        <v>0.036828703703703704</v>
      </c>
      <c r="G67" s="74">
        <f t="shared" si="2"/>
        <v>0.00368287037037037</v>
      </c>
      <c r="H67" s="86">
        <f t="shared" si="3"/>
        <v>11.313639220615963</v>
      </c>
      <c r="I67" s="62"/>
    </row>
    <row r="68" spans="1:9" ht="19.5">
      <c r="A68" s="83">
        <v>68</v>
      </c>
      <c r="B68" s="55">
        <v>59</v>
      </c>
      <c r="C68" s="56" t="s">
        <v>233</v>
      </c>
      <c r="D68" s="89" t="s">
        <v>234</v>
      </c>
      <c r="E68" s="58"/>
      <c r="F68" s="59">
        <v>0.03740740740740741</v>
      </c>
      <c r="G68" s="74">
        <f t="shared" si="2"/>
        <v>0.003740740740740741</v>
      </c>
      <c r="H68" s="86">
        <f t="shared" si="3"/>
        <v>11.138613861386139</v>
      </c>
      <c r="I68" s="62"/>
    </row>
    <row r="69" spans="1:9" ht="19.5">
      <c r="A69" s="83">
        <v>76</v>
      </c>
      <c r="B69" s="55">
        <v>60</v>
      </c>
      <c r="C69" s="56" t="s">
        <v>162</v>
      </c>
      <c r="D69" s="89" t="s">
        <v>224</v>
      </c>
      <c r="E69" s="58"/>
      <c r="F69" s="59">
        <v>0.03921296296296296</v>
      </c>
      <c r="G69" s="74">
        <f t="shared" si="2"/>
        <v>0.003921296296296296</v>
      </c>
      <c r="H69" s="86">
        <f t="shared" si="3"/>
        <v>10.625737898465172</v>
      </c>
      <c r="I69" s="62"/>
    </row>
    <row r="70" spans="1:9" ht="19.5">
      <c r="A70" s="83">
        <v>81</v>
      </c>
      <c r="B70" s="55">
        <v>61</v>
      </c>
      <c r="C70" s="56" t="s">
        <v>185</v>
      </c>
      <c r="D70" s="89" t="s">
        <v>220</v>
      </c>
      <c r="E70" s="58"/>
      <c r="F70" s="59">
        <v>0.040046296296296295</v>
      </c>
      <c r="G70" s="74">
        <f t="shared" si="2"/>
        <v>0.00400462962962963</v>
      </c>
      <c r="H70" s="86">
        <f t="shared" si="3"/>
        <v>10.404624277456648</v>
      </c>
      <c r="I70" s="62"/>
    </row>
    <row r="71" spans="1:9" ht="19.5">
      <c r="A71" s="83">
        <v>93</v>
      </c>
      <c r="B71" s="55">
        <v>62</v>
      </c>
      <c r="C71" s="56" t="s">
        <v>193</v>
      </c>
      <c r="D71" s="89" t="s">
        <v>194</v>
      </c>
      <c r="E71" s="58"/>
      <c r="F71" s="59">
        <v>0.04331018518518518</v>
      </c>
      <c r="G71" s="74">
        <f t="shared" si="2"/>
        <v>0.004331018518518518</v>
      </c>
      <c r="H71" s="86">
        <f t="shared" si="3"/>
        <v>9.62052378407269</v>
      </c>
      <c r="I71" s="62"/>
    </row>
    <row r="72" spans="1:9" ht="19.5">
      <c r="A72" s="374" t="s">
        <v>570</v>
      </c>
      <c r="B72" s="379"/>
      <c r="C72" s="379"/>
      <c r="D72" s="89"/>
      <c r="E72" s="58"/>
      <c r="F72" s="59"/>
      <c r="G72" s="74"/>
      <c r="H72" s="87"/>
      <c r="I72" s="62"/>
    </row>
    <row r="73" spans="1:9" ht="14.25">
      <c r="A73" s="82"/>
      <c r="B73" s="198"/>
      <c r="C73" s="40"/>
      <c r="D73" s="65"/>
      <c r="E73" s="65"/>
      <c r="F73" s="65"/>
      <c r="G73" s="73"/>
      <c r="H73" s="42"/>
      <c r="I73" s="199"/>
    </row>
    <row r="74" spans="1:9" ht="15.75" thickBot="1">
      <c r="A74" s="351" t="s">
        <v>571</v>
      </c>
      <c r="B74" s="371"/>
      <c r="C74" s="371"/>
      <c r="D74" s="371"/>
      <c r="E74" s="371"/>
      <c r="F74" s="371"/>
      <c r="G74" s="371"/>
      <c r="H74" s="371"/>
      <c r="I74" s="352"/>
    </row>
  </sheetData>
  <mergeCells count="7">
    <mergeCell ref="A48:D48"/>
    <mergeCell ref="A72:C72"/>
    <mergeCell ref="A74:I74"/>
    <mergeCell ref="A1:I1"/>
    <mergeCell ref="A2:I2"/>
    <mergeCell ref="A4:D4"/>
    <mergeCell ref="A46:C4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40">
      <selection activeCell="A1" sqref="A1:I64"/>
    </sheetView>
  </sheetViews>
  <sheetFormatPr defaultColWidth="9.140625" defaultRowHeight="12.75"/>
  <cols>
    <col min="2" max="2" width="3.28125" style="0" bestFit="1" customWidth="1"/>
    <col min="3" max="3" width="11.28125" style="0" bestFit="1" customWidth="1"/>
    <col min="4" max="4" width="27.85156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572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40312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 t="s">
        <v>573</v>
      </c>
      <c r="B4" s="373"/>
      <c r="C4" s="373"/>
      <c r="D4" s="373"/>
      <c r="E4" s="42"/>
      <c r="F4" s="79" t="s">
        <v>117</v>
      </c>
      <c r="G4" s="79" t="s">
        <v>118</v>
      </c>
      <c r="H4" s="80">
        <v>4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3</v>
      </c>
      <c r="B6" s="55">
        <v>1</v>
      </c>
      <c r="C6" s="56" t="s">
        <v>168</v>
      </c>
      <c r="D6" s="89" t="s">
        <v>146</v>
      </c>
      <c r="E6" s="58"/>
      <c r="F6" s="59">
        <v>0.009641203703703704</v>
      </c>
      <c r="G6" s="74">
        <f>F6/$H$4</f>
        <v>0.002410300925925926</v>
      </c>
      <c r="H6" s="87">
        <f>($H$4/F6)/24</f>
        <v>17.286914765906364</v>
      </c>
      <c r="I6" s="90"/>
    </row>
    <row r="7" spans="1:9" ht="19.5">
      <c r="A7" s="83">
        <v>18</v>
      </c>
      <c r="B7" s="55">
        <v>2</v>
      </c>
      <c r="C7" s="56" t="s">
        <v>126</v>
      </c>
      <c r="D7" s="89" t="s">
        <v>127</v>
      </c>
      <c r="E7" s="58"/>
      <c r="F7" s="59">
        <v>0.012326388888888888</v>
      </c>
      <c r="G7" s="74">
        <f aca="true" t="shared" si="0" ref="G7:G22">F7/$H$4</f>
        <v>0.003081597222222222</v>
      </c>
      <c r="H7" s="87">
        <f>($H$4/F7)/24</f>
        <v>13.521126760563382</v>
      </c>
      <c r="I7" s="90"/>
    </row>
    <row r="8" spans="1:9" ht="19.5">
      <c r="A8" s="83">
        <v>23</v>
      </c>
      <c r="B8" s="55">
        <v>3</v>
      </c>
      <c r="C8" s="56" t="s">
        <v>281</v>
      </c>
      <c r="D8" s="89" t="s">
        <v>131</v>
      </c>
      <c r="E8" s="58"/>
      <c r="F8" s="59">
        <v>0.012858796296296297</v>
      </c>
      <c r="G8" s="74">
        <f t="shared" si="0"/>
        <v>0.0032146990740740742</v>
      </c>
      <c r="H8" s="87">
        <f>($H$4/F8)/24</f>
        <v>12.961296129612961</v>
      </c>
      <c r="I8" s="62"/>
    </row>
    <row r="9" spans="1:9" ht="19.5">
      <c r="A9" s="83">
        <v>25</v>
      </c>
      <c r="B9" s="55">
        <v>4</v>
      </c>
      <c r="C9" s="56" t="s">
        <v>233</v>
      </c>
      <c r="D9" s="89" t="s">
        <v>234</v>
      </c>
      <c r="E9" s="58"/>
      <c r="F9" s="59">
        <v>0.012997685185185183</v>
      </c>
      <c r="G9" s="74">
        <f t="shared" si="0"/>
        <v>0.003249421296296296</v>
      </c>
      <c r="H9" s="87">
        <f aca="true" t="shared" si="1" ref="H9:H22">($H$4/F9)/24</f>
        <v>12.822796081923421</v>
      </c>
      <c r="I9" s="62"/>
    </row>
    <row r="10" spans="1:9" ht="19.5">
      <c r="A10" s="83">
        <v>27</v>
      </c>
      <c r="B10" s="55">
        <v>5</v>
      </c>
      <c r="C10" s="56" t="s">
        <v>191</v>
      </c>
      <c r="D10" s="89" t="s">
        <v>192</v>
      </c>
      <c r="E10" s="58"/>
      <c r="F10" s="59">
        <v>0.013055555555555556</v>
      </c>
      <c r="G10" s="74">
        <f t="shared" si="0"/>
        <v>0.003263888888888889</v>
      </c>
      <c r="H10" s="87">
        <f t="shared" si="1"/>
        <v>12.765957446808509</v>
      </c>
      <c r="I10" s="62"/>
    </row>
    <row r="11" spans="1:9" ht="19.5">
      <c r="A11" s="83">
        <v>28</v>
      </c>
      <c r="B11" s="55">
        <v>6</v>
      </c>
      <c r="C11" s="56" t="s">
        <v>253</v>
      </c>
      <c r="D11" s="89" t="s">
        <v>135</v>
      </c>
      <c r="E11" s="58"/>
      <c r="F11" s="59">
        <v>0.013078703703703703</v>
      </c>
      <c r="G11" s="74">
        <f t="shared" si="0"/>
        <v>0.003269675925925926</v>
      </c>
      <c r="H11" s="87">
        <f t="shared" si="1"/>
        <v>12.743362831858407</v>
      </c>
      <c r="I11" s="62"/>
    </row>
    <row r="12" spans="1:9" ht="19.5">
      <c r="A12" s="83">
        <v>29</v>
      </c>
      <c r="B12" s="55">
        <v>7</v>
      </c>
      <c r="C12" s="56" t="s">
        <v>134</v>
      </c>
      <c r="D12" s="89" t="s">
        <v>135</v>
      </c>
      <c r="E12" s="58"/>
      <c r="F12" s="59">
        <v>0.013101851851851852</v>
      </c>
      <c r="G12" s="74">
        <f t="shared" si="0"/>
        <v>0.003275462962962963</v>
      </c>
      <c r="H12" s="87">
        <f t="shared" si="1"/>
        <v>12.720848056537102</v>
      </c>
      <c r="I12" s="62"/>
    </row>
    <row r="13" spans="1:9" ht="19.5">
      <c r="A13" s="83">
        <v>30</v>
      </c>
      <c r="B13" s="55">
        <v>8</v>
      </c>
      <c r="C13" s="56" t="s">
        <v>251</v>
      </c>
      <c r="D13" s="89" t="s">
        <v>252</v>
      </c>
      <c r="E13" s="58"/>
      <c r="F13" s="59">
        <v>0.013113425925925926</v>
      </c>
      <c r="G13" s="74">
        <f t="shared" si="0"/>
        <v>0.0032783564814814815</v>
      </c>
      <c r="H13" s="87">
        <f t="shared" si="1"/>
        <v>12.709620476610768</v>
      </c>
      <c r="I13" s="62"/>
    </row>
    <row r="14" spans="1:9" ht="19.5">
      <c r="A14" s="83">
        <v>31</v>
      </c>
      <c r="B14" s="55">
        <v>9</v>
      </c>
      <c r="C14" s="56" t="s">
        <v>126</v>
      </c>
      <c r="D14" s="89" t="s">
        <v>195</v>
      </c>
      <c r="E14" s="58"/>
      <c r="F14" s="59">
        <v>0.013136574074074077</v>
      </c>
      <c r="G14" s="74">
        <f t="shared" si="0"/>
        <v>0.003284143518518519</v>
      </c>
      <c r="H14" s="87">
        <f t="shared" si="1"/>
        <v>12.687224669603522</v>
      </c>
      <c r="I14" s="62"/>
    </row>
    <row r="15" spans="1:9" ht="19.5">
      <c r="A15" s="83">
        <v>42</v>
      </c>
      <c r="B15" s="55">
        <v>10</v>
      </c>
      <c r="C15" s="56" t="s">
        <v>279</v>
      </c>
      <c r="D15" s="89" t="s">
        <v>273</v>
      </c>
      <c r="E15" s="58"/>
      <c r="F15" s="59">
        <v>0.014282407407407409</v>
      </c>
      <c r="G15" s="74">
        <f t="shared" si="0"/>
        <v>0.003570601851851852</v>
      </c>
      <c r="H15" s="87">
        <f t="shared" si="1"/>
        <v>11.669367909238249</v>
      </c>
      <c r="I15" s="62"/>
    </row>
    <row r="16" spans="1:9" ht="19.5">
      <c r="A16" s="83">
        <v>43</v>
      </c>
      <c r="B16" s="55">
        <v>11</v>
      </c>
      <c r="C16" s="56" t="s">
        <v>147</v>
      </c>
      <c r="D16" s="89" t="s">
        <v>148</v>
      </c>
      <c r="E16" s="58"/>
      <c r="F16" s="59">
        <v>0.014293981481481482</v>
      </c>
      <c r="G16" s="74">
        <f t="shared" si="0"/>
        <v>0.0035734953703703705</v>
      </c>
      <c r="H16" s="87">
        <f t="shared" si="1"/>
        <v>11.659919028340079</v>
      </c>
      <c r="I16" s="62"/>
    </row>
    <row r="17" spans="1:9" ht="19.5">
      <c r="A17" s="83">
        <v>48</v>
      </c>
      <c r="B17" s="55">
        <v>12</v>
      </c>
      <c r="C17" s="56" t="s">
        <v>239</v>
      </c>
      <c r="D17" s="89" t="s">
        <v>240</v>
      </c>
      <c r="E17" s="58"/>
      <c r="F17" s="59">
        <v>0.014606481481481482</v>
      </c>
      <c r="G17" s="74">
        <f t="shared" si="0"/>
        <v>0.0036516203703703706</v>
      </c>
      <c r="H17" s="87">
        <f t="shared" si="1"/>
        <v>11.410459587955627</v>
      </c>
      <c r="I17" s="62"/>
    </row>
    <row r="18" spans="1:9" ht="19.5">
      <c r="A18" s="83">
        <v>50</v>
      </c>
      <c r="B18" s="55">
        <v>13</v>
      </c>
      <c r="C18" s="56" t="s">
        <v>254</v>
      </c>
      <c r="D18" s="89" t="s">
        <v>255</v>
      </c>
      <c r="E18" s="58"/>
      <c r="F18" s="59">
        <v>0.014652777777777778</v>
      </c>
      <c r="G18" s="74">
        <f t="shared" si="0"/>
        <v>0.0036631944444444446</v>
      </c>
      <c r="H18" s="87">
        <f t="shared" si="1"/>
        <v>11.374407582938389</v>
      </c>
      <c r="I18" s="62"/>
    </row>
    <row r="19" spans="1:9" ht="19.5">
      <c r="A19" s="83">
        <v>61</v>
      </c>
      <c r="B19" s="55">
        <v>14</v>
      </c>
      <c r="C19" s="56" t="s">
        <v>162</v>
      </c>
      <c r="D19" s="89" t="s">
        <v>165</v>
      </c>
      <c r="E19" s="58"/>
      <c r="F19" s="59">
        <v>0.01601851851851852</v>
      </c>
      <c r="G19" s="74">
        <f t="shared" si="0"/>
        <v>0.00400462962962963</v>
      </c>
      <c r="H19" s="87">
        <f t="shared" si="1"/>
        <v>10.404624277456646</v>
      </c>
      <c r="I19" s="62"/>
    </row>
    <row r="20" spans="1:9" ht="19.5">
      <c r="A20" s="83">
        <v>73</v>
      </c>
      <c r="B20" s="55">
        <v>15</v>
      </c>
      <c r="C20" s="56" t="s">
        <v>163</v>
      </c>
      <c r="D20" s="89" t="s">
        <v>164</v>
      </c>
      <c r="E20" s="58"/>
      <c r="F20" s="59">
        <v>0.017083333333333336</v>
      </c>
      <c r="G20" s="74">
        <f t="shared" si="0"/>
        <v>0.004270833333333334</v>
      </c>
      <c r="H20" s="87">
        <f t="shared" si="1"/>
        <v>9.75609756097561</v>
      </c>
      <c r="I20" s="62"/>
    </row>
    <row r="21" spans="1:9" ht="19.5">
      <c r="A21" s="83">
        <v>85</v>
      </c>
      <c r="B21" s="55">
        <v>16</v>
      </c>
      <c r="C21" s="56" t="s">
        <v>335</v>
      </c>
      <c r="D21" s="89" t="s">
        <v>240</v>
      </c>
      <c r="E21" s="58"/>
      <c r="F21" s="59">
        <v>0.017974537037037035</v>
      </c>
      <c r="G21" s="74">
        <f t="shared" si="0"/>
        <v>0.004493634259259259</v>
      </c>
      <c r="H21" s="87">
        <f t="shared" si="1"/>
        <v>9.272376046361881</v>
      </c>
      <c r="I21" s="62"/>
    </row>
    <row r="22" spans="1:9" ht="19.5">
      <c r="A22" s="83">
        <v>100</v>
      </c>
      <c r="B22" s="55">
        <v>17</v>
      </c>
      <c r="C22" s="56" t="s">
        <v>114</v>
      </c>
      <c r="D22" s="89" t="s">
        <v>115</v>
      </c>
      <c r="E22" s="58"/>
      <c r="F22" s="59">
        <v>0.019780092592592592</v>
      </c>
      <c r="G22" s="74">
        <f t="shared" si="0"/>
        <v>0.004945023148148148</v>
      </c>
      <c r="H22" s="87">
        <f t="shared" si="1"/>
        <v>8.425980105324753</v>
      </c>
      <c r="I22" s="62"/>
    </row>
    <row r="23" spans="1:9" ht="19.5">
      <c r="A23" s="393" t="s">
        <v>574</v>
      </c>
      <c r="B23" s="379"/>
      <c r="C23" s="379"/>
      <c r="D23" s="89"/>
      <c r="E23" s="58"/>
      <c r="F23" s="59"/>
      <c r="G23" s="74"/>
      <c r="H23" s="87"/>
      <c r="I23" s="62"/>
    </row>
    <row r="24" spans="1:9" ht="19.5">
      <c r="A24" s="83"/>
      <c r="B24" s="63"/>
      <c r="C24" s="56"/>
      <c r="D24" s="42"/>
      <c r="E24" s="58"/>
      <c r="F24" s="59"/>
      <c r="G24" s="74"/>
      <c r="H24" s="87"/>
      <c r="I24" s="62"/>
    </row>
    <row r="25" spans="1:9" ht="19.5">
      <c r="A25" s="372" t="s">
        <v>575</v>
      </c>
      <c r="B25" s="373"/>
      <c r="C25" s="373"/>
      <c r="D25" s="373"/>
      <c r="E25" s="58"/>
      <c r="F25" s="79" t="s">
        <v>117</v>
      </c>
      <c r="G25" s="79" t="s">
        <v>118</v>
      </c>
      <c r="H25" s="80">
        <v>8.06</v>
      </c>
      <c r="I25" s="77"/>
    </row>
    <row r="26" spans="1:9" ht="19.5">
      <c r="A26" s="146" t="s">
        <v>309</v>
      </c>
      <c r="B26" s="147" t="s">
        <v>120</v>
      </c>
      <c r="C26" s="148" t="s">
        <v>310</v>
      </c>
      <c r="D26" s="149" t="s">
        <v>122</v>
      </c>
      <c r="E26" s="150"/>
      <c r="F26" s="151" t="s">
        <v>123</v>
      </c>
      <c r="G26" s="149" t="s">
        <v>311</v>
      </c>
      <c r="H26" s="152" t="s">
        <v>312</v>
      </c>
      <c r="I26" s="77"/>
    </row>
    <row r="27" spans="1:9" ht="19.5">
      <c r="A27" s="83">
        <v>7</v>
      </c>
      <c r="B27" s="55">
        <v>18</v>
      </c>
      <c r="C27" s="56" t="s">
        <v>229</v>
      </c>
      <c r="D27" s="89" t="s">
        <v>230</v>
      </c>
      <c r="E27" s="58"/>
      <c r="F27" s="59">
        <v>0.020324074074074074</v>
      </c>
      <c r="G27" s="74">
        <f aca="true" t="shared" si="2" ref="G27:G49">F27/$H$25</f>
        <v>0.0025215972796617954</v>
      </c>
      <c r="H27" s="87">
        <f aca="true" t="shared" si="3" ref="H27:H46">($H$25/F27)/24</f>
        <v>16.52391799544419</v>
      </c>
      <c r="I27" s="62"/>
    </row>
    <row r="28" spans="1:9" ht="19.5">
      <c r="A28" s="83">
        <v>8</v>
      </c>
      <c r="B28" s="55">
        <v>19</v>
      </c>
      <c r="C28" s="56" t="s">
        <v>265</v>
      </c>
      <c r="D28" s="89" t="s">
        <v>266</v>
      </c>
      <c r="E28" s="58"/>
      <c r="F28" s="59">
        <v>0.02034722222222222</v>
      </c>
      <c r="G28" s="74">
        <f t="shared" si="2"/>
        <v>0.0025244692583402256</v>
      </c>
      <c r="H28" s="87">
        <f t="shared" si="3"/>
        <v>16.505119453924916</v>
      </c>
      <c r="I28" s="62"/>
    </row>
    <row r="29" spans="1:9" ht="19.5">
      <c r="A29" s="83">
        <v>11</v>
      </c>
      <c r="B29" s="55">
        <v>20</v>
      </c>
      <c r="C29" s="56" t="s">
        <v>211</v>
      </c>
      <c r="D29" s="89" t="s">
        <v>212</v>
      </c>
      <c r="E29" s="58"/>
      <c r="F29" s="59">
        <v>0.021215277777777777</v>
      </c>
      <c r="G29" s="74">
        <f t="shared" si="2"/>
        <v>0.0026321684587813617</v>
      </c>
      <c r="H29" s="87">
        <f t="shared" si="3"/>
        <v>15.829787234042556</v>
      </c>
      <c r="I29" s="62"/>
    </row>
    <row r="30" spans="1:9" ht="19.5">
      <c r="A30" s="83">
        <v>14</v>
      </c>
      <c r="B30" s="55">
        <v>21</v>
      </c>
      <c r="C30" s="56" t="s">
        <v>128</v>
      </c>
      <c r="D30" s="89" t="s">
        <v>166</v>
      </c>
      <c r="E30" s="58"/>
      <c r="F30" s="59">
        <v>0.021770833333333336</v>
      </c>
      <c r="G30" s="74">
        <f t="shared" si="2"/>
        <v>0.0027010959470636893</v>
      </c>
      <c r="H30" s="87">
        <f t="shared" si="3"/>
        <v>15.42583732057416</v>
      </c>
      <c r="I30" s="62"/>
    </row>
    <row r="31" spans="1:9" ht="19.5">
      <c r="A31" s="83">
        <v>32</v>
      </c>
      <c r="B31" s="55">
        <v>22</v>
      </c>
      <c r="C31" s="56" t="s">
        <v>128</v>
      </c>
      <c r="D31" s="89" t="s">
        <v>130</v>
      </c>
      <c r="E31" s="58"/>
      <c r="F31" s="59">
        <v>0.02359953703703704</v>
      </c>
      <c r="G31" s="74">
        <f t="shared" si="2"/>
        <v>0.002927982262659682</v>
      </c>
      <c r="H31" s="87">
        <f t="shared" si="3"/>
        <v>14.230505149583129</v>
      </c>
      <c r="I31" s="90"/>
    </row>
    <row r="32" spans="1:9" ht="19.5">
      <c r="A32" s="83">
        <v>33</v>
      </c>
      <c r="B32" s="55">
        <v>23</v>
      </c>
      <c r="C32" s="56" t="s">
        <v>172</v>
      </c>
      <c r="D32" s="89" t="s">
        <v>173</v>
      </c>
      <c r="E32" s="58"/>
      <c r="F32" s="59">
        <v>0.023680555555555555</v>
      </c>
      <c r="G32" s="74">
        <f t="shared" si="2"/>
        <v>0.002938034188034188</v>
      </c>
      <c r="H32" s="87">
        <f t="shared" si="3"/>
        <v>14.181818181818182</v>
      </c>
      <c r="I32" s="62"/>
    </row>
    <row r="33" spans="1:9" ht="19.5">
      <c r="A33" s="83">
        <v>34</v>
      </c>
      <c r="B33" s="55">
        <v>24</v>
      </c>
      <c r="C33" s="56" t="s">
        <v>190</v>
      </c>
      <c r="D33" s="89" t="s">
        <v>131</v>
      </c>
      <c r="E33" s="58"/>
      <c r="F33" s="59">
        <v>0.02375</v>
      </c>
      <c r="G33" s="74">
        <f t="shared" si="2"/>
        <v>0.002946650124069479</v>
      </c>
      <c r="H33" s="87">
        <f t="shared" si="3"/>
        <v>14.140350877192985</v>
      </c>
      <c r="I33" s="62"/>
    </row>
    <row r="34" spans="1:9" ht="19.5">
      <c r="A34" s="83">
        <v>35</v>
      </c>
      <c r="B34" s="55">
        <v>25</v>
      </c>
      <c r="C34" s="56" t="s">
        <v>142</v>
      </c>
      <c r="D34" s="89" t="s">
        <v>143</v>
      </c>
      <c r="E34" s="58"/>
      <c r="F34" s="59">
        <v>0.023807870370370368</v>
      </c>
      <c r="G34" s="74">
        <f t="shared" si="2"/>
        <v>0.002953830070765554</v>
      </c>
      <c r="H34" s="87">
        <f t="shared" si="3"/>
        <v>14.105979581915413</v>
      </c>
      <c r="I34" s="62"/>
    </row>
    <row r="35" spans="1:9" ht="19.5">
      <c r="A35" s="83">
        <v>43</v>
      </c>
      <c r="B35" s="55">
        <v>26</v>
      </c>
      <c r="C35" s="56" t="s">
        <v>239</v>
      </c>
      <c r="D35" s="89" t="s">
        <v>224</v>
      </c>
      <c r="E35" s="58"/>
      <c r="F35" s="59">
        <v>0.024641203703703703</v>
      </c>
      <c r="G35" s="74">
        <f t="shared" si="2"/>
        <v>0.0030572213031890448</v>
      </c>
      <c r="H35" s="87">
        <f t="shared" si="3"/>
        <v>13.628933771723815</v>
      </c>
      <c r="I35" s="62"/>
    </row>
    <row r="36" spans="1:9" ht="19.5">
      <c r="A36" s="83">
        <v>50</v>
      </c>
      <c r="B36" s="55">
        <v>27</v>
      </c>
      <c r="C36" s="56" t="s">
        <v>336</v>
      </c>
      <c r="D36" s="89" t="s">
        <v>292</v>
      </c>
      <c r="E36" s="58"/>
      <c r="F36" s="59">
        <v>0.025914351851851855</v>
      </c>
      <c r="G36" s="74">
        <f t="shared" si="2"/>
        <v>0.0032151801305027113</v>
      </c>
      <c r="H36" s="87">
        <f t="shared" si="3"/>
        <v>12.959356855739168</v>
      </c>
      <c r="I36" s="62"/>
    </row>
    <row r="37" spans="1:9" ht="19.5">
      <c r="A37" s="83">
        <v>52</v>
      </c>
      <c r="B37" s="55">
        <v>28</v>
      </c>
      <c r="C37" s="56" t="s">
        <v>239</v>
      </c>
      <c r="D37" s="89" t="s">
        <v>576</v>
      </c>
      <c r="E37" s="58"/>
      <c r="F37" s="59">
        <v>0.026122685185185183</v>
      </c>
      <c r="G37" s="74">
        <f t="shared" si="2"/>
        <v>0.0032410279386085833</v>
      </c>
      <c r="H37" s="87">
        <f t="shared" si="3"/>
        <v>12.856003544528136</v>
      </c>
      <c r="I37" s="62"/>
    </row>
    <row r="38" spans="1:9" ht="19.5">
      <c r="A38" s="83">
        <v>53</v>
      </c>
      <c r="B38" s="55">
        <v>29</v>
      </c>
      <c r="C38" s="56" t="s">
        <v>248</v>
      </c>
      <c r="D38" s="89" t="s">
        <v>249</v>
      </c>
      <c r="E38" s="58"/>
      <c r="F38" s="59">
        <v>0.02685185185185185</v>
      </c>
      <c r="G38" s="74">
        <f t="shared" si="2"/>
        <v>0.0033314952669791374</v>
      </c>
      <c r="H38" s="87">
        <f t="shared" si="3"/>
        <v>12.50689655172414</v>
      </c>
      <c r="I38" s="62"/>
    </row>
    <row r="39" spans="1:9" ht="19.5">
      <c r="A39" s="83">
        <v>54</v>
      </c>
      <c r="B39" s="55">
        <v>30</v>
      </c>
      <c r="C39" s="56" t="s">
        <v>182</v>
      </c>
      <c r="D39" s="89" t="s">
        <v>210</v>
      </c>
      <c r="E39" s="58"/>
      <c r="F39" s="59">
        <v>0.026875</v>
      </c>
      <c r="G39" s="74">
        <f t="shared" si="2"/>
        <v>0.003334367245657568</v>
      </c>
      <c r="H39" s="87">
        <f t="shared" si="3"/>
        <v>12.496124031007753</v>
      </c>
      <c r="I39" s="62"/>
    </row>
    <row r="40" spans="1:9" ht="19.5">
      <c r="A40" s="83">
        <v>58</v>
      </c>
      <c r="B40" s="55">
        <v>31</v>
      </c>
      <c r="C40" s="56" t="s">
        <v>243</v>
      </c>
      <c r="D40" s="89" t="s">
        <v>244</v>
      </c>
      <c r="E40" s="58"/>
      <c r="F40" s="59">
        <v>0.027037037037037037</v>
      </c>
      <c r="G40" s="74">
        <f t="shared" si="2"/>
        <v>0.00335447109640658</v>
      </c>
      <c r="H40" s="87">
        <f t="shared" si="3"/>
        <v>12.42123287671233</v>
      </c>
      <c r="I40" s="62"/>
    </row>
    <row r="41" spans="1:9" ht="19.5">
      <c r="A41" s="83">
        <v>71</v>
      </c>
      <c r="B41" s="55">
        <v>32</v>
      </c>
      <c r="C41" s="89" t="s">
        <v>341</v>
      </c>
      <c r="D41" s="89" t="s">
        <v>138</v>
      </c>
      <c r="E41" s="58"/>
      <c r="F41" s="59">
        <v>0.030648148148148147</v>
      </c>
      <c r="G41" s="74">
        <f t="shared" si="2"/>
        <v>0.0038024997702417055</v>
      </c>
      <c r="H41" s="87">
        <f t="shared" si="3"/>
        <v>10.957703927492448</v>
      </c>
      <c r="I41" s="62"/>
    </row>
    <row r="42" spans="1:9" ht="19.5">
      <c r="A42" s="83">
        <v>78</v>
      </c>
      <c r="B42" s="55">
        <v>33</v>
      </c>
      <c r="C42" s="56" t="s">
        <v>261</v>
      </c>
      <c r="D42" s="89" t="s">
        <v>262</v>
      </c>
      <c r="E42" s="58"/>
      <c r="F42" s="59">
        <v>0.03189814814814815</v>
      </c>
      <c r="G42" s="74">
        <f t="shared" si="2"/>
        <v>0.003957586618876941</v>
      </c>
      <c r="H42" s="87">
        <f t="shared" si="3"/>
        <v>10.528301886792454</v>
      </c>
      <c r="I42" s="62"/>
    </row>
    <row r="43" spans="1:9" ht="19.5">
      <c r="A43" s="83">
        <v>81</v>
      </c>
      <c r="B43" s="55">
        <v>34</v>
      </c>
      <c r="C43" s="56" t="s">
        <v>371</v>
      </c>
      <c r="D43" s="89" t="s">
        <v>143</v>
      </c>
      <c r="E43" s="58"/>
      <c r="F43" s="59">
        <v>0.032025462962962964</v>
      </c>
      <c r="G43" s="74">
        <f t="shared" si="2"/>
        <v>0.003973382501608308</v>
      </c>
      <c r="H43" s="87">
        <f t="shared" si="3"/>
        <v>10.486447415973979</v>
      </c>
      <c r="I43" s="62"/>
    </row>
    <row r="44" spans="1:9" ht="19.5">
      <c r="A44" s="83">
        <v>82</v>
      </c>
      <c r="B44" s="55">
        <v>35</v>
      </c>
      <c r="C44" s="56" t="s">
        <v>297</v>
      </c>
      <c r="D44" s="89" t="s">
        <v>298</v>
      </c>
      <c r="E44" s="58"/>
      <c r="F44" s="59">
        <v>0.03203703703703704</v>
      </c>
      <c r="G44" s="74">
        <f t="shared" si="2"/>
        <v>0.003974818490947523</v>
      </c>
      <c r="H44" s="87">
        <f t="shared" si="3"/>
        <v>10.482658959537572</v>
      </c>
      <c r="I44" s="62"/>
    </row>
    <row r="45" spans="1:9" ht="19.5">
      <c r="A45" s="83">
        <v>84</v>
      </c>
      <c r="B45" s="55">
        <v>36</v>
      </c>
      <c r="C45" s="56" t="s">
        <v>577</v>
      </c>
      <c r="D45" s="89" t="s">
        <v>298</v>
      </c>
      <c r="E45" s="58"/>
      <c r="F45" s="59">
        <v>0.03211805555555556</v>
      </c>
      <c r="G45" s="74">
        <f t="shared" si="2"/>
        <v>0.0039848704163220295</v>
      </c>
      <c r="H45" s="87">
        <f t="shared" si="3"/>
        <v>10.456216216216216</v>
      </c>
      <c r="I45" s="62"/>
    </row>
    <row r="46" spans="1:9" ht="19.5">
      <c r="A46" s="83">
        <v>100</v>
      </c>
      <c r="B46" s="55">
        <v>37</v>
      </c>
      <c r="C46" s="56" t="s">
        <v>250</v>
      </c>
      <c r="D46" s="89" t="s">
        <v>338</v>
      </c>
      <c r="E46" s="58"/>
      <c r="F46" s="59">
        <v>0.034942129629629635</v>
      </c>
      <c r="G46" s="74">
        <f t="shared" si="2"/>
        <v>0.0043352518150905255</v>
      </c>
      <c r="H46" s="87">
        <f t="shared" si="3"/>
        <v>9.611129513083801</v>
      </c>
      <c r="I46" s="62"/>
    </row>
    <row r="47" spans="1:9" ht="19.5">
      <c r="A47" s="83">
        <v>101</v>
      </c>
      <c r="B47" s="55">
        <v>38</v>
      </c>
      <c r="C47" s="56" t="s">
        <v>578</v>
      </c>
      <c r="D47" s="89" t="s">
        <v>579</v>
      </c>
      <c r="E47" s="58"/>
      <c r="F47" s="59">
        <v>0.03496527777777778</v>
      </c>
      <c r="G47" s="74">
        <f t="shared" si="2"/>
        <v>0.004338123793768955</v>
      </c>
      <c r="H47" s="87">
        <f>($H$25/F47)/24</f>
        <v>9.604766633565044</v>
      </c>
      <c r="I47" s="62"/>
    </row>
    <row r="48" spans="1:9" ht="19.5">
      <c r="A48" s="83">
        <v>108</v>
      </c>
      <c r="B48" s="55">
        <v>39</v>
      </c>
      <c r="C48" s="56" t="s">
        <v>580</v>
      </c>
      <c r="D48" s="89" t="s">
        <v>196</v>
      </c>
      <c r="E48" s="58"/>
      <c r="F48" s="59">
        <v>0.037083333333333336</v>
      </c>
      <c r="G48" s="74">
        <f t="shared" si="2"/>
        <v>0.004600909842845327</v>
      </c>
      <c r="H48" s="87">
        <f>($H$25/F48)/24</f>
        <v>9.0561797752809</v>
      </c>
      <c r="I48" s="62"/>
    </row>
    <row r="49" spans="1:9" ht="19.5">
      <c r="A49" s="83">
        <v>109</v>
      </c>
      <c r="B49" s="55">
        <v>40</v>
      </c>
      <c r="C49" s="56" t="s">
        <v>113</v>
      </c>
      <c r="D49" s="89" t="s">
        <v>274</v>
      </c>
      <c r="E49" s="58"/>
      <c r="F49" s="59">
        <v>0.037245370370370366</v>
      </c>
      <c r="G49" s="74">
        <f t="shared" si="2"/>
        <v>0.0046210136935943375</v>
      </c>
      <c r="H49" s="87">
        <f>($H$25/F49)/24</f>
        <v>9.01678060907396</v>
      </c>
      <c r="I49" s="62"/>
    </row>
    <row r="50" spans="1:9" ht="19.5">
      <c r="A50" s="393" t="s">
        <v>574</v>
      </c>
      <c r="B50" s="379"/>
      <c r="C50" s="379"/>
      <c r="D50" s="89"/>
      <c r="E50" s="58"/>
      <c r="F50" s="59"/>
      <c r="G50" s="74"/>
      <c r="H50" s="87"/>
      <c r="I50" s="62"/>
    </row>
    <row r="51" spans="1:9" ht="19.5">
      <c r="A51" s="83"/>
      <c r="B51" s="153"/>
      <c r="C51" s="153"/>
      <c r="D51" s="89"/>
      <c r="E51" s="58"/>
      <c r="F51" s="59"/>
      <c r="G51" s="74"/>
      <c r="H51" s="87"/>
      <c r="I51" s="62"/>
    </row>
    <row r="52" spans="1:9" ht="19.5">
      <c r="A52" s="372" t="s">
        <v>581</v>
      </c>
      <c r="B52" s="373"/>
      <c r="C52" s="373"/>
      <c r="D52" s="373"/>
      <c r="E52" s="58"/>
      <c r="F52" s="79" t="s">
        <v>117</v>
      </c>
      <c r="G52" s="226" t="s">
        <v>118</v>
      </c>
      <c r="H52" s="80">
        <v>12.12</v>
      </c>
      <c r="I52" s="62"/>
    </row>
    <row r="53" spans="1:9" ht="18">
      <c r="A53" s="146" t="s">
        <v>309</v>
      </c>
      <c r="B53" s="147" t="s">
        <v>120</v>
      </c>
      <c r="C53" s="148" t="s">
        <v>310</v>
      </c>
      <c r="D53" s="149" t="s">
        <v>122</v>
      </c>
      <c r="E53" s="150"/>
      <c r="F53" s="151" t="s">
        <v>123</v>
      </c>
      <c r="G53" s="149" t="s">
        <v>311</v>
      </c>
      <c r="H53" s="152" t="s">
        <v>312</v>
      </c>
      <c r="I53" s="62"/>
    </row>
    <row r="54" spans="1:9" ht="19.5">
      <c r="A54" s="83">
        <v>3</v>
      </c>
      <c r="B54" s="55">
        <v>40</v>
      </c>
      <c r="C54" s="56" t="s">
        <v>582</v>
      </c>
      <c r="D54" s="89" t="s">
        <v>583</v>
      </c>
      <c r="E54" s="58"/>
      <c r="F54" s="59">
        <v>0.031053240740740742</v>
      </c>
      <c r="G54" s="74">
        <f>F54/$H$52</f>
        <v>0.0025621485759687083</v>
      </c>
      <c r="H54" s="87">
        <f>($H$52/F54)/24</f>
        <v>16.26239284383153</v>
      </c>
      <c r="I54" s="62"/>
    </row>
    <row r="55" spans="1:9" ht="19.5">
      <c r="A55" s="83">
        <v>19</v>
      </c>
      <c r="B55" s="55">
        <v>41</v>
      </c>
      <c r="C55" s="56" t="s">
        <v>197</v>
      </c>
      <c r="D55" s="89" t="s">
        <v>260</v>
      </c>
      <c r="E55" s="58"/>
      <c r="F55" s="59">
        <v>0.0396875</v>
      </c>
      <c r="G55" s="74">
        <f>F55/$H$52</f>
        <v>0.003274546204620462</v>
      </c>
      <c r="H55" s="87">
        <f>($H$52/F55)/24</f>
        <v>12.724409448818896</v>
      </c>
      <c r="I55" s="62"/>
    </row>
    <row r="56" spans="1:9" ht="15">
      <c r="A56" s="393" t="s">
        <v>584</v>
      </c>
      <c r="B56" s="379"/>
      <c r="C56" s="379"/>
      <c r="D56" s="65"/>
      <c r="E56" s="65"/>
      <c r="F56" s="65"/>
      <c r="G56" s="73"/>
      <c r="H56" s="42"/>
      <c r="I56" s="199"/>
    </row>
    <row r="57" spans="1:9" ht="15">
      <c r="A57" s="83"/>
      <c r="B57" s="153"/>
      <c r="C57" s="153"/>
      <c r="D57" s="65"/>
      <c r="E57" s="65"/>
      <c r="F57" s="65"/>
      <c r="G57" s="73"/>
      <c r="H57" s="42"/>
      <c r="I57" s="199"/>
    </row>
    <row r="58" spans="1:9" ht="19.5">
      <c r="A58" s="372" t="s">
        <v>585</v>
      </c>
      <c r="B58" s="373"/>
      <c r="C58" s="373"/>
      <c r="D58" s="373"/>
      <c r="E58" s="58"/>
      <c r="F58" s="79" t="s">
        <v>117</v>
      </c>
      <c r="G58" s="226" t="s">
        <v>118</v>
      </c>
      <c r="H58" s="80">
        <v>16.18</v>
      </c>
      <c r="I58" s="62"/>
    </row>
    <row r="59" spans="1:9" ht="18">
      <c r="A59" s="146" t="s">
        <v>309</v>
      </c>
      <c r="B59" s="147" t="s">
        <v>120</v>
      </c>
      <c r="C59" s="148" t="s">
        <v>310</v>
      </c>
      <c r="D59" s="149" t="s">
        <v>122</v>
      </c>
      <c r="E59" s="150"/>
      <c r="F59" s="151" t="s">
        <v>123</v>
      </c>
      <c r="G59" s="149" t="s">
        <v>311</v>
      </c>
      <c r="H59" s="152" t="s">
        <v>312</v>
      </c>
      <c r="I59" s="62"/>
    </row>
    <row r="60" spans="1:9" ht="19.5">
      <c r="A60" s="83">
        <v>9</v>
      </c>
      <c r="B60" s="55">
        <v>42</v>
      </c>
      <c r="C60" s="56" t="s">
        <v>129</v>
      </c>
      <c r="D60" s="89" t="s">
        <v>151</v>
      </c>
      <c r="E60" s="58"/>
      <c r="F60" s="59">
        <v>0.04875</v>
      </c>
      <c r="G60" s="74">
        <f>F60/$H$58</f>
        <v>0.0030129789864029666</v>
      </c>
      <c r="H60" s="87">
        <f>($H$58/F60)/24</f>
        <v>13.829059829059828</v>
      </c>
      <c r="I60" s="62"/>
    </row>
    <row r="61" spans="1:9" ht="19.5">
      <c r="A61" s="83">
        <v>15</v>
      </c>
      <c r="B61" s="55">
        <v>43</v>
      </c>
      <c r="C61" s="56" t="s">
        <v>111</v>
      </c>
      <c r="D61" s="89" t="s">
        <v>112</v>
      </c>
      <c r="E61" s="58"/>
      <c r="F61" s="59">
        <v>0.05260416666666667</v>
      </c>
      <c r="G61" s="74">
        <f>F61/$H$58</f>
        <v>0.0032511845900288425</v>
      </c>
      <c r="H61" s="87">
        <f>($H$58/F61)/24</f>
        <v>12.815841584158415</v>
      </c>
      <c r="I61" s="62"/>
    </row>
    <row r="62" spans="1:9" ht="19.5">
      <c r="A62" s="83">
        <v>19</v>
      </c>
      <c r="B62" s="55">
        <v>44</v>
      </c>
      <c r="C62" s="56" t="s">
        <v>213</v>
      </c>
      <c r="D62" s="89" t="s">
        <v>214</v>
      </c>
      <c r="E62" s="58"/>
      <c r="F62" s="59">
        <v>0.054178240740740735</v>
      </c>
      <c r="G62" s="74">
        <f>F62/$H$55</f>
        <v>0.004257819662174551</v>
      </c>
      <c r="H62" s="87">
        <f>($H$55/F62)/24</f>
        <v>9.785916260574243</v>
      </c>
      <c r="I62" s="62"/>
    </row>
    <row r="63" spans="1:9" ht="19.5">
      <c r="A63" s="83">
        <v>21</v>
      </c>
      <c r="B63" s="55">
        <v>45</v>
      </c>
      <c r="C63" s="56" t="s">
        <v>354</v>
      </c>
      <c r="D63" s="89" t="s">
        <v>463</v>
      </c>
      <c r="E63" s="58"/>
      <c r="F63" s="59">
        <v>0.05530092592592593</v>
      </c>
      <c r="G63" s="74">
        <f>F63/$H$55</f>
        <v>0.004346050490465714</v>
      </c>
      <c r="H63" s="87">
        <f>($H$55/F63)/24</f>
        <v>9.587248642894103</v>
      </c>
      <c r="I63" s="62"/>
    </row>
    <row r="64" spans="1:9" ht="15.75" thickBot="1">
      <c r="A64" s="351" t="s">
        <v>586</v>
      </c>
      <c r="B64" s="356"/>
      <c r="C64" s="356"/>
      <c r="D64" s="71"/>
      <c r="E64" s="71"/>
      <c r="F64" s="71"/>
      <c r="G64" s="202"/>
      <c r="H64" s="69"/>
      <c r="I64" s="203"/>
    </row>
  </sheetData>
  <mergeCells count="10">
    <mergeCell ref="A58:D58"/>
    <mergeCell ref="A64:C64"/>
    <mergeCell ref="A25:D25"/>
    <mergeCell ref="A50:C50"/>
    <mergeCell ref="A52:D52"/>
    <mergeCell ref="A56:C56"/>
    <mergeCell ref="A1:I1"/>
    <mergeCell ref="A2:I2"/>
    <mergeCell ref="A4:D4"/>
    <mergeCell ref="A23:C2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selection activeCell="A1" sqref="A1:I31"/>
    </sheetView>
  </sheetViews>
  <sheetFormatPr defaultColWidth="9.140625" defaultRowHeight="12.75"/>
  <cols>
    <col min="2" max="2" width="3.28125" style="0" bestFit="1" customWidth="1"/>
    <col min="3" max="3" width="11.00390625" style="0" bestFit="1" customWidth="1"/>
    <col min="4" max="4" width="29.421875" style="0" bestFit="1" customWidth="1"/>
    <col min="6" max="6" width="15.7109375" style="0" bestFit="1" customWidth="1"/>
    <col min="7" max="7" width="13.421875" style="0" bestFit="1" customWidth="1"/>
    <col min="9" max="9" width="14.57421875" style="0" bestFit="1" customWidth="1"/>
  </cols>
  <sheetData>
    <row r="1" spans="1:9" ht="30">
      <c r="A1" s="364" t="s">
        <v>587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99">
        <v>40311</v>
      </c>
      <c r="B2" s="400"/>
      <c r="C2" s="400"/>
      <c r="D2" s="400"/>
      <c r="E2" s="400"/>
      <c r="F2" s="400"/>
      <c r="G2" s="400"/>
      <c r="H2" s="400"/>
      <c r="I2" s="401"/>
    </row>
    <row r="3" spans="1:9" ht="33">
      <c r="A3" s="402"/>
      <c r="B3" s="403"/>
      <c r="C3" s="403"/>
      <c r="D3" s="403"/>
      <c r="E3" s="403"/>
      <c r="F3" s="403"/>
      <c r="G3" s="403"/>
      <c r="H3" s="403"/>
      <c r="I3" s="404"/>
    </row>
    <row r="4" spans="1:9" ht="19.5">
      <c r="A4" s="405"/>
      <c r="B4" s="406"/>
      <c r="C4" s="406"/>
      <c r="D4" s="406"/>
      <c r="E4" s="227"/>
      <c r="F4" s="228" t="s">
        <v>117</v>
      </c>
      <c r="G4" s="44">
        <v>15.8</v>
      </c>
      <c r="H4" s="407" t="s">
        <v>118</v>
      </c>
      <c r="I4" s="408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52" t="s">
        <v>312</v>
      </c>
      <c r="H5" s="229"/>
      <c r="I5" s="230" t="s">
        <v>311</v>
      </c>
    </row>
    <row r="6" spans="1:9" ht="19.5">
      <c r="A6" s="146"/>
      <c r="B6" s="147"/>
      <c r="C6" s="148"/>
      <c r="D6" s="229"/>
      <c r="E6" s="150"/>
      <c r="F6" s="231"/>
      <c r="G6" s="152"/>
      <c r="H6" s="229"/>
      <c r="I6" s="232"/>
    </row>
    <row r="7" spans="1:9" ht="19.5">
      <c r="A7" s="157">
        <v>7</v>
      </c>
      <c r="B7" s="55">
        <v>1</v>
      </c>
      <c r="C7" s="56" t="s">
        <v>170</v>
      </c>
      <c r="D7" s="233" t="s">
        <v>167</v>
      </c>
      <c r="E7" s="58"/>
      <c r="F7" s="59">
        <v>0.03775462962962963</v>
      </c>
      <c r="G7" s="234">
        <f aca="true" t="shared" si="0" ref="G7:G29">($G$4/F7)/24</f>
        <v>17.437155119558554</v>
      </c>
      <c r="H7" s="235"/>
      <c r="I7" s="236">
        <f aca="true" t="shared" si="1" ref="I7:I24">F7/$G$4</f>
        <v>0.002389533520862635</v>
      </c>
    </row>
    <row r="8" spans="1:9" ht="19.5">
      <c r="A8" s="157">
        <v>13</v>
      </c>
      <c r="B8" s="55">
        <v>2</v>
      </c>
      <c r="C8" s="56" t="s">
        <v>282</v>
      </c>
      <c r="D8" s="233" t="s">
        <v>268</v>
      </c>
      <c r="E8" s="58"/>
      <c r="F8" s="59">
        <v>0.03868055555555556</v>
      </c>
      <c r="G8" s="234">
        <f t="shared" si="0"/>
        <v>17.019748653500898</v>
      </c>
      <c r="H8" s="235"/>
      <c r="I8" s="236">
        <f t="shared" si="1"/>
        <v>0.0024481364275668075</v>
      </c>
    </row>
    <row r="9" spans="1:9" ht="19.5">
      <c r="A9" s="157">
        <v>28</v>
      </c>
      <c r="B9" s="55">
        <v>3</v>
      </c>
      <c r="C9" s="56" t="s">
        <v>344</v>
      </c>
      <c r="D9" s="233" t="s">
        <v>167</v>
      </c>
      <c r="E9" s="58"/>
      <c r="F9" s="59">
        <v>0.04028935185185185</v>
      </c>
      <c r="G9" s="234">
        <f t="shared" si="0"/>
        <v>16.34013214593508</v>
      </c>
      <c r="H9" s="235"/>
      <c r="I9" s="236">
        <f t="shared" si="1"/>
        <v>0.0025499589779653066</v>
      </c>
    </row>
    <row r="10" spans="1:9" ht="19.5">
      <c r="A10" s="157">
        <v>46</v>
      </c>
      <c r="B10" s="55">
        <v>4</v>
      </c>
      <c r="C10" s="56" t="s">
        <v>217</v>
      </c>
      <c r="D10" s="233" t="s">
        <v>218</v>
      </c>
      <c r="E10" s="58"/>
      <c r="F10" s="59">
        <v>0.042083333333333334</v>
      </c>
      <c r="G10" s="234">
        <f t="shared" si="0"/>
        <v>15.643564356435645</v>
      </c>
      <c r="H10" s="235"/>
      <c r="I10" s="236">
        <f t="shared" si="1"/>
        <v>0.002663502109704641</v>
      </c>
    </row>
    <row r="11" spans="1:9" ht="19.5">
      <c r="A11" s="157">
        <v>48</v>
      </c>
      <c r="B11" s="55">
        <v>5</v>
      </c>
      <c r="C11" s="56" t="s">
        <v>229</v>
      </c>
      <c r="D11" s="233" t="s">
        <v>230</v>
      </c>
      <c r="E11" s="58"/>
      <c r="F11" s="59">
        <v>0.04226851851851852</v>
      </c>
      <c r="G11" s="234">
        <f t="shared" si="0"/>
        <v>15.5750273822563</v>
      </c>
      <c r="H11" s="235"/>
      <c r="I11" s="236">
        <f t="shared" si="1"/>
        <v>0.0026752226910454757</v>
      </c>
    </row>
    <row r="12" spans="1:9" ht="19.5">
      <c r="A12" s="157">
        <v>196</v>
      </c>
      <c r="B12" s="55">
        <v>6</v>
      </c>
      <c r="C12" s="56" t="s">
        <v>206</v>
      </c>
      <c r="D12" s="233" t="s">
        <v>207</v>
      </c>
      <c r="E12" s="58"/>
      <c r="F12" s="59">
        <v>0.047754629629629626</v>
      </c>
      <c r="G12" s="234">
        <f t="shared" si="0"/>
        <v>13.785748909355311</v>
      </c>
      <c r="H12" s="235"/>
      <c r="I12" s="236">
        <f t="shared" si="1"/>
        <v>0.0030224449132676976</v>
      </c>
    </row>
    <row r="13" spans="1:9" ht="19.5">
      <c r="A13" s="157">
        <v>626</v>
      </c>
      <c r="B13" s="55">
        <v>7</v>
      </c>
      <c r="C13" s="56" t="s">
        <v>231</v>
      </c>
      <c r="D13" s="233" t="s">
        <v>429</v>
      </c>
      <c r="E13" s="58"/>
      <c r="F13" s="59">
        <v>0.054224537037037036</v>
      </c>
      <c r="G13" s="234">
        <f t="shared" si="0"/>
        <v>12.140875133404483</v>
      </c>
      <c r="H13" s="235"/>
      <c r="I13" s="236">
        <f t="shared" si="1"/>
        <v>0.0034319327238631035</v>
      </c>
    </row>
    <row r="14" spans="1:9" ht="19.5">
      <c r="A14" s="157">
        <v>695</v>
      </c>
      <c r="B14" s="55">
        <v>8</v>
      </c>
      <c r="C14" s="56" t="s">
        <v>426</v>
      </c>
      <c r="D14" s="233" t="s">
        <v>301</v>
      </c>
      <c r="E14" s="58"/>
      <c r="F14" s="59">
        <v>0.055196759259259265</v>
      </c>
      <c r="G14" s="234">
        <f t="shared" si="0"/>
        <v>11.927028727196477</v>
      </c>
      <c r="H14" s="235"/>
      <c r="I14" s="236">
        <f t="shared" si="1"/>
        <v>0.003493465775902485</v>
      </c>
    </row>
    <row r="15" spans="1:9" ht="19.5">
      <c r="A15" s="157">
        <v>696</v>
      </c>
      <c r="B15" s="55">
        <v>9</v>
      </c>
      <c r="C15" s="56" t="s">
        <v>219</v>
      </c>
      <c r="D15" s="233" t="s">
        <v>186</v>
      </c>
      <c r="E15" s="58"/>
      <c r="F15" s="59">
        <v>0.05520833333333333</v>
      </c>
      <c r="G15" s="234">
        <f t="shared" si="0"/>
        <v>11.924528301886793</v>
      </c>
      <c r="H15" s="235"/>
      <c r="I15" s="236">
        <f t="shared" si="1"/>
        <v>0.0034941983122362867</v>
      </c>
    </row>
    <row r="16" spans="1:9" ht="19.5">
      <c r="A16" s="157">
        <v>1092</v>
      </c>
      <c r="B16" s="55">
        <v>10</v>
      </c>
      <c r="C16" s="56" t="s">
        <v>246</v>
      </c>
      <c r="D16" s="233" t="s">
        <v>247</v>
      </c>
      <c r="E16" s="58"/>
      <c r="F16" s="59">
        <v>0.06114583333333334</v>
      </c>
      <c r="G16" s="234">
        <f t="shared" si="0"/>
        <v>10.766609880749575</v>
      </c>
      <c r="H16" s="235"/>
      <c r="I16" s="236">
        <f t="shared" si="1"/>
        <v>0.0038699894514767933</v>
      </c>
    </row>
    <row r="17" spans="1:9" ht="19.5">
      <c r="A17" s="157">
        <v>1347</v>
      </c>
      <c r="B17" s="55">
        <v>11</v>
      </c>
      <c r="C17" s="56" t="s">
        <v>162</v>
      </c>
      <c r="D17" s="233" t="s">
        <v>224</v>
      </c>
      <c r="E17" s="58"/>
      <c r="F17" s="59">
        <v>0.06509259259259259</v>
      </c>
      <c r="G17" s="234">
        <f t="shared" si="0"/>
        <v>10.113798008534852</v>
      </c>
      <c r="H17" s="235"/>
      <c r="I17" s="236">
        <f t="shared" si="1"/>
        <v>0.004119784341303328</v>
      </c>
    </row>
    <row r="18" spans="1:9" ht="19.5">
      <c r="A18" s="157">
        <v>1395</v>
      </c>
      <c r="B18" s="55">
        <v>12</v>
      </c>
      <c r="C18" s="56" t="s">
        <v>162</v>
      </c>
      <c r="D18" s="233" t="s">
        <v>367</v>
      </c>
      <c r="E18" s="58"/>
      <c r="F18" s="59">
        <v>0.06613425925925925</v>
      </c>
      <c r="G18" s="234">
        <f t="shared" si="0"/>
        <v>9.954497724886245</v>
      </c>
      <c r="H18" s="235"/>
      <c r="I18" s="236">
        <f t="shared" si="1"/>
        <v>0.004185712611345522</v>
      </c>
    </row>
    <row r="19" spans="1:9" ht="19.5">
      <c r="A19" s="157">
        <v>1510</v>
      </c>
      <c r="B19" s="55">
        <v>13</v>
      </c>
      <c r="C19" s="56" t="s">
        <v>261</v>
      </c>
      <c r="D19" s="233" t="s">
        <v>397</v>
      </c>
      <c r="E19" s="58"/>
      <c r="F19" s="59">
        <v>0.06827546296296295</v>
      </c>
      <c r="G19" s="234">
        <f t="shared" si="0"/>
        <v>9.64231225631463</v>
      </c>
      <c r="H19" s="235"/>
      <c r="I19" s="236">
        <f t="shared" si="1"/>
        <v>0.004321231833098921</v>
      </c>
    </row>
    <row r="20" spans="1:9" ht="19.5">
      <c r="A20" s="157">
        <v>1512</v>
      </c>
      <c r="B20" s="55">
        <v>14</v>
      </c>
      <c r="C20" s="56" t="s">
        <v>238</v>
      </c>
      <c r="D20" s="233" t="s">
        <v>325</v>
      </c>
      <c r="E20" s="58"/>
      <c r="F20" s="59">
        <v>0.06827546296296295</v>
      </c>
      <c r="G20" s="234">
        <f t="shared" si="0"/>
        <v>9.64231225631463</v>
      </c>
      <c r="H20" s="235"/>
      <c r="I20" s="236">
        <f t="shared" si="1"/>
        <v>0.004321231833098921</v>
      </c>
    </row>
    <row r="21" spans="1:9" ht="19.5">
      <c r="A21" s="157">
        <v>1529</v>
      </c>
      <c r="B21" s="55">
        <v>15</v>
      </c>
      <c r="C21" s="56" t="s">
        <v>227</v>
      </c>
      <c r="D21" s="233" t="s">
        <v>247</v>
      </c>
      <c r="E21" s="58"/>
      <c r="F21" s="59">
        <v>0.06863425925925926</v>
      </c>
      <c r="G21" s="234">
        <f t="shared" si="0"/>
        <v>9.591905564924115</v>
      </c>
      <c r="H21" s="235"/>
      <c r="I21" s="236">
        <f t="shared" si="1"/>
        <v>0.004343940459446788</v>
      </c>
    </row>
    <row r="22" spans="1:9" ht="19.5">
      <c r="A22" s="157">
        <v>1531</v>
      </c>
      <c r="B22" s="55">
        <v>16</v>
      </c>
      <c r="C22" s="56" t="s">
        <v>145</v>
      </c>
      <c r="D22" s="233" t="s">
        <v>175</v>
      </c>
      <c r="E22" s="58"/>
      <c r="F22" s="59">
        <v>0.06864583333333334</v>
      </c>
      <c r="G22" s="234">
        <f t="shared" si="0"/>
        <v>9.590288315629742</v>
      </c>
      <c r="H22" s="235"/>
      <c r="I22" s="236">
        <f>F22/$G$4</f>
        <v>0.004344672995780591</v>
      </c>
    </row>
    <row r="23" spans="1:9" ht="19.5">
      <c r="A23" s="157">
        <v>1555</v>
      </c>
      <c r="B23" s="55">
        <v>17</v>
      </c>
      <c r="C23" s="56" t="s">
        <v>588</v>
      </c>
      <c r="D23" s="233" t="s">
        <v>589</v>
      </c>
      <c r="E23" s="58"/>
      <c r="F23" s="59">
        <v>0.06934027777777778</v>
      </c>
      <c r="G23" s="234">
        <f t="shared" si="0"/>
        <v>9.494241362043065</v>
      </c>
      <c r="H23" s="235"/>
      <c r="I23" s="236">
        <f t="shared" si="1"/>
        <v>0.00438862517580872</v>
      </c>
    </row>
    <row r="24" spans="1:9" ht="19.5">
      <c r="A24" s="157">
        <v>1612</v>
      </c>
      <c r="B24" s="55">
        <v>18</v>
      </c>
      <c r="C24" s="56" t="s">
        <v>278</v>
      </c>
      <c r="D24" s="233" t="s">
        <v>326</v>
      </c>
      <c r="E24" s="58"/>
      <c r="F24" s="59">
        <v>0.07094907407407407</v>
      </c>
      <c r="G24" s="234">
        <f t="shared" si="0"/>
        <v>9.278955954323003</v>
      </c>
      <c r="H24" s="235"/>
      <c r="I24" s="236">
        <f t="shared" si="1"/>
        <v>0.004490447726207219</v>
      </c>
    </row>
    <row r="25" spans="1:9" ht="19.5">
      <c r="A25" s="157">
        <v>1648</v>
      </c>
      <c r="B25" s="55">
        <v>19</v>
      </c>
      <c r="C25" s="56" t="s">
        <v>241</v>
      </c>
      <c r="D25" s="233" t="s">
        <v>242</v>
      </c>
      <c r="E25" s="58"/>
      <c r="F25" s="59">
        <v>0.07246527777777778</v>
      </c>
      <c r="G25" s="234">
        <f t="shared" si="0"/>
        <v>9.084810733109727</v>
      </c>
      <c r="H25" s="235"/>
      <c r="I25" s="236">
        <f>F25/$G$4</f>
        <v>0.004586409985935303</v>
      </c>
    </row>
    <row r="26" spans="1:9" ht="19.5">
      <c r="A26" s="157">
        <v>1663</v>
      </c>
      <c r="B26" s="55">
        <v>20</v>
      </c>
      <c r="C26" s="56" t="s">
        <v>590</v>
      </c>
      <c r="D26" s="233" t="s">
        <v>576</v>
      </c>
      <c r="E26" s="58"/>
      <c r="F26" s="59">
        <v>0.07282407407407408</v>
      </c>
      <c r="G26" s="234">
        <f t="shared" si="0"/>
        <v>9.040050858232677</v>
      </c>
      <c r="H26" s="235"/>
      <c r="I26" s="236">
        <f>F26/$G$4</f>
        <v>0.004609118612283169</v>
      </c>
    </row>
    <row r="27" spans="1:9" ht="19.5">
      <c r="A27" s="157">
        <v>1672</v>
      </c>
      <c r="B27" s="55">
        <v>21</v>
      </c>
      <c r="C27" s="56" t="s">
        <v>197</v>
      </c>
      <c r="D27" s="233" t="s">
        <v>242</v>
      </c>
      <c r="E27" s="58"/>
      <c r="F27" s="59">
        <v>0.07311342592592592</v>
      </c>
      <c r="G27" s="234">
        <f t="shared" si="0"/>
        <v>9.004274180782017</v>
      </c>
      <c r="H27" s="235"/>
      <c r="I27" s="236">
        <f>F27/$G$4</f>
        <v>0.004627432020628222</v>
      </c>
    </row>
    <row r="28" spans="1:9" ht="19.5">
      <c r="A28" s="157">
        <v>1686</v>
      </c>
      <c r="B28" s="55">
        <v>22</v>
      </c>
      <c r="C28" s="56" t="s">
        <v>591</v>
      </c>
      <c r="D28" s="233" t="s">
        <v>592</v>
      </c>
      <c r="E28" s="58"/>
      <c r="F28" s="59">
        <v>0.07340277777777778</v>
      </c>
      <c r="G28" s="234">
        <f t="shared" si="0"/>
        <v>8.968779564806056</v>
      </c>
      <c r="H28" s="235"/>
      <c r="I28" s="236">
        <f>F28/$G$4</f>
        <v>0.004645745428973277</v>
      </c>
    </row>
    <row r="29" spans="1:9" ht="19.5">
      <c r="A29" s="157">
        <v>1688</v>
      </c>
      <c r="B29" s="55">
        <v>23</v>
      </c>
      <c r="C29" s="56" t="s">
        <v>593</v>
      </c>
      <c r="D29" s="233" t="s">
        <v>594</v>
      </c>
      <c r="E29" s="58"/>
      <c r="F29" s="59">
        <v>0.07341435185185186</v>
      </c>
      <c r="G29" s="234">
        <f t="shared" si="0"/>
        <v>8.967365599873878</v>
      </c>
      <c r="H29" s="235"/>
      <c r="I29" s="236">
        <f>F29/$G$4</f>
        <v>0.0046464779653070795</v>
      </c>
    </row>
    <row r="30" spans="1:9" ht="15">
      <c r="A30" s="394"/>
      <c r="B30" s="395"/>
      <c r="C30" s="395"/>
      <c r="D30" s="395"/>
      <c r="E30" s="395"/>
      <c r="F30" s="395"/>
      <c r="G30" s="395"/>
      <c r="H30" s="395"/>
      <c r="I30" s="396"/>
    </row>
    <row r="31" spans="1:9" ht="15.75" thickBot="1">
      <c r="A31" s="397" t="s">
        <v>595</v>
      </c>
      <c r="B31" s="398"/>
      <c r="C31" s="398"/>
      <c r="D31" s="237"/>
      <c r="E31" s="238"/>
      <c r="F31" s="239"/>
      <c r="G31" s="240"/>
      <c r="H31" s="241"/>
      <c r="I31" s="242"/>
    </row>
  </sheetData>
  <mergeCells count="7">
    <mergeCell ref="A30:I30"/>
    <mergeCell ref="A31:C31"/>
    <mergeCell ref="A1:I1"/>
    <mergeCell ref="A2:I2"/>
    <mergeCell ref="A3:I3"/>
    <mergeCell ref="A4:D4"/>
    <mergeCell ref="H4:I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58"/>
    </sheetView>
  </sheetViews>
  <sheetFormatPr defaultColWidth="9.140625" defaultRowHeight="12.75"/>
  <cols>
    <col min="1" max="1" width="10.28125" style="0" bestFit="1" customWidth="1"/>
    <col min="2" max="2" width="3.57421875" style="0" bestFit="1" customWidth="1"/>
    <col min="3" max="3" width="19.421875" style="0" bestFit="1" customWidth="1"/>
    <col min="4" max="4" width="7.8515625" style="0" bestFit="1" customWidth="1"/>
    <col min="5" max="5" width="7.7109375" style="0" bestFit="1" customWidth="1"/>
  </cols>
  <sheetData>
    <row r="1" spans="1:6" ht="20.25">
      <c r="A1" s="409" t="s">
        <v>596</v>
      </c>
      <c r="B1" s="409"/>
      <c r="C1" s="409"/>
      <c r="D1" s="409"/>
      <c r="E1" s="409"/>
      <c r="F1" s="409"/>
    </row>
    <row r="2" spans="1:6" ht="20.25">
      <c r="A2" s="410">
        <v>40298</v>
      </c>
      <c r="B2" s="411"/>
      <c r="C2" s="411"/>
      <c r="D2" s="411"/>
      <c r="E2" s="411"/>
      <c r="F2" s="145"/>
    </row>
    <row r="3" spans="1:7" ht="20.25">
      <c r="A3" s="87">
        <v>4.77</v>
      </c>
      <c r="B3" s="124"/>
      <c r="C3" s="56"/>
      <c r="D3" s="59"/>
      <c r="E3" s="74"/>
      <c r="F3" s="15"/>
      <c r="G3" s="192"/>
    </row>
    <row r="4" spans="1:7" ht="12.75">
      <c r="A4" s="243" t="s">
        <v>317</v>
      </c>
      <c r="B4" s="244" t="s">
        <v>120</v>
      </c>
      <c r="C4" s="245" t="s">
        <v>318</v>
      </c>
      <c r="D4" s="246" t="s">
        <v>319</v>
      </c>
      <c r="E4" s="246" t="s">
        <v>320</v>
      </c>
      <c r="F4" s="19"/>
      <c r="G4" s="73"/>
    </row>
    <row r="5" spans="1:7" ht="12.75">
      <c r="A5" s="247">
        <v>2</v>
      </c>
      <c r="B5" s="248">
        <v>1</v>
      </c>
      <c r="C5" s="249" t="s">
        <v>597</v>
      </c>
      <c r="D5" s="250">
        <v>0.010729166666666679</v>
      </c>
      <c r="E5" s="28">
        <f aca="true" t="shared" si="0" ref="E5:E31">D5/$A$3</f>
        <v>0.002249301187980436</v>
      </c>
      <c r="F5" s="19"/>
      <c r="G5" s="73"/>
    </row>
    <row r="6" spans="1:7" ht="12.75">
      <c r="A6" s="247">
        <v>6</v>
      </c>
      <c r="B6" s="248">
        <v>2</v>
      </c>
      <c r="C6" s="249" t="s">
        <v>378</v>
      </c>
      <c r="D6" s="250">
        <v>0.011377314814814743</v>
      </c>
      <c r="E6" s="28">
        <f t="shared" si="0"/>
        <v>0.0023851813028961727</v>
      </c>
      <c r="F6" s="19"/>
      <c r="G6" s="73"/>
    </row>
    <row r="7" spans="1:7" ht="12.75">
      <c r="A7" s="247">
        <v>7</v>
      </c>
      <c r="B7" s="248">
        <v>3</v>
      </c>
      <c r="C7" s="249" t="s">
        <v>400</v>
      </c>
      <c r="D7" s="250">
        <v>0.011388888888888893</v>
      </c>
      <c r="E7" s="28">
        <f t="shared" si="0"/>
        <v>0.002387607733519684</v>
      </c>
      <c r="F7" s="19"/>
      <c r="G7" s="73"/>
    </row>
    <row r="8" spans="1:7" ht="12.75">
      <c r="A8" s="247">
        <v>8</v>
      </c>
      <c r="B8" s="248">
        <v>4</v>
      </c>
      <c r="C8" s="249" t="s">
        <v>443</v>
      </c>
      <c r="D8" s="250">
        <v>0.01143518518518516</v>
      </c>
      <c r="E8" s="28">
        <f t="shared" si="0"/>
        <v>0.0023973134560136603</v>
      </c>
      <c r="F8" s="19"/>
      <c r="G8" s="73"/>
    </row>
    <row r="9" spans="1:7" ht="12.75">
      <c r="A9" s="247">
        <v>10</v>
      </c>
      <c r="B9" s="248">
        <v>5</v>
      </c>
      <c r="C9" s="249" t="s">
        <v>94</v>
      </c>
      <c r="D9" s="250">
        <v>0.011481481481481537</v>
      </c>
      <c r="E9" s="28">
        <f t="shared" si="0"/>
        <v>0.00240701917850766</v>
      </c>
      <c r="F9" s="19"/>
      <c r="G9" s="73"/>
    </row>
    <row r="10" spans="1:7" ht="12.75">
      <c r="A10" s="247">
        <v>11</v>
      </c>
      <c r="B10" s="248">
        <v>6</v>
      </c>
      <c r="C10" s="249" t="s">
        <v>598</v>
      </c>
      <c r="D10" s="250">
        <v>0.011967592592592613</v>
      </c>
      <c r="E10" s="28">
        <f t="shared" si="0"/>
        <v>0.002508929264694468</v>
      </c>
      <c r="F10" s="19"/>
      <c r="G10" s="73"/>
    </row>
    <row r="11" spans="1:7" ht="12.75">
      <c r="A11" s="247">
        <v>12</v>
      </c>
      <c r="B11" s="248">
        <v>7</v>
      </c>
      <c r="C11" s="249" t="s">
        <v>599</v>
      </c>
      <c r="D11" s="250">
        <v>0.012037037037036957</v>
      </c>
      <c r="E11" s="28">
        <f t="shared" si="0"/>
        <v>0.002523487848435421</v>
      </c>
      <c r="F11" s="19"/>
      <c r="G11" s="73"/>
    </row>
    <row r="12" spans="1:7" ht="12.75">
      <c r="A12" s="247">
        <v>14</v>
      </c>
      <c r="B12" s="248">
        <v>8</v>
      </c>
      <c r="C12" s="249" t="s">
        <v>401</v>
      </c>
      <c r="D12" s="250">
        <v>0.01215277777777779</v>
      </c>
      <c r="E12" s="28">
        <f t="shared" si="0"/>
        <v>0.0025477521546703966</v>
      </c>
      <c r="F12" s="19"/>
      <c r="G12" s="73"/>
    </row>
    <row r="13" spans="1:7" ht="12.75">
      <c r="A13" s="247">
        <v>15</v>
      </c>
      <c r="B13" s="248">
        <v>9</v>
      </c>
      <c r="C13" s="249" t="s">
        <v>402</v>
      </c>
      <c r="D13" s="250">
        <v>0.012199074074074168</v>
      </c>
      <c r="E13" s="28">
        <f t="shared" si="0"/>
        <v>0.0025574578771643958</v>
      </c>
      <c r="F13" s="19"/>
      <c r="G13" s="73"/>
    </row>
    <row r="14" spans="1:7" ht="12.75">
      <c r="A14" s="247">
        <v>23</v>
      </c>
      <c r="B14" s="248">
        <v>10</v>
      </c>
      <c r="C14" s="249" t="s">
        <v>600</v>
      </c>
      <c r="D14" s="250">
        <v>0.01302083333333337</v>
      </c>
      <c r="E14" s="28">
        <f t="shared" si="0"/>
        <v>0.0027297344514325725</v>
      </c>
      <c r="F14" s="19"/>
      <c r="G14" s="73"/>
    </row>
    <row r="15" spans="1:7" ht="12.75">
      <c r="A15" s="247">
        <v>29</v>
      </c>
      <c r="B15" s="248">
        <v>11</v>
      </c>
      <c r="C15" s="249" t="s">
        <v>601</v>
      </c>
      <c r="D15" s="250">
        <v>0.013437500000000102</v>
      </c>
      <c r="E15" s="28">
        <f t="shared" si="0"/>
        <v>0.0028170859538784285</v>
      </c>
      <c r="F15" s="19"/>
      <c r="G15" s="73"/>
    </row>
    <row r="16" spans="1:7" ht="12.75">
      <c r="A16" s="247">
        <v>32</v>
      </c>
      <c r="B16" s="248">
        <v>12</v>
      </c>
      <c r="C16" s="249" t="s">
        <v>404</v>
      </c>
      <c r="D16" s="250">
        <v>0.014097222222222316</v>
      </c>
      <c r="E16" s="28">
        <f t="shared" si="0"/>
        <v>0.0029553924994176767</v>
      </c>
      <c r="F16" s="19"/>
      <c r="G16" s="73"/>
    </row>
    <row r="17" spans="1:7" ht="12.75">
      <c r="A17" s="247">
        <v>34</v>
      </c>
      <c r="B17" s="248">
        <v>13</v>
      </c>
      <c r="C17" s="249" t="s">
        <v>392</v>
      </c>
      <c r="D17" s="250">
        <v>0.014224537037037077</v>
      </c>
      <c r="E17" s="28">
        <f t="shared" si="0"/>
        <v>0.002982083236276117</v>
      </c>
      <c r="F17" s="19"/>
      <c r="G17" s="73"/>
    </row>
    <row r="18" spans="1:7" ht="12.75">
      <c r="A18" s="247">
        <v>35</v>
      </c>
      <c r="B18" s="248">
        <v>14</v>
      </c>
      <c r="C18" s="249" t="s">
        <v>379</v>
      </c>
      <c r="D18" s="250">
        <v>0.014236111111111227</v>
      </c>
      <c r="E18" s="28">
        <f t="shared" si="0"/>
        <v>0.0029845096668996286</v>
      </c>
      <c r="F18" s="19"/>
      <c r="G18" s="73"/>
    </row>
    <row r="19" spans="1:7" ht="12.75">
      <c r="A19" s="247">
        <v>36</v>
      </c>
      <c r="B19" s="248">
        <v>15</v>
      </c>
      <c r="C19" s="249" t="s">
        <v>408</v>
      </c>
      <c r="D19" s="250">
        <v>0.014305555555555571</v>
      </c>
      <c r="E19" s="28">
        <f t="shared" si="0"/>
        <v>0.0029990682506405813</v>
      </c>
      <c r="F19" s="19"/>
      <c r="G19" s="73"/>
    </row>
    <row r="20" spans="1:7" ht="12.75">
      <c r="A20" s="247">
        <v>44</v>
      </c>
      <c r="B20" s="248">
        <v>16</v>
      </c>
      <c r="C20" s="249" t="s">
        <v>409</v>
      </c>
      <c r="D20" s="250">
        <v>0.014988425925925974</v>
      </c>
      <c r="E20" s="28">
        <f t="shared" si="0"/>
        <v>0.003142227657426829</v>
      </c>
      <c r="F20" s="19"/>
      <c r="G20" s="73"/>
    </row>
    <row r="21" spans="1:7" ht="12.75">
      <c r="A21" s="247">
        <v>47</v>
      </c>
      <c r="B21" s="248">
        <v>17</v>
      </c>
      <c r="C21" s="249" t="s">
        <v>602</v>
      </c>
      <c r="D21" s="250">
        <v>0.01520833333333338</v>
      </c>
      <c r="E21" s="28">
        <f t="shared" si="0"/>
        <v>0.0031883298392732452</v>
      </c>
      <c r="F21" s="19"/>
      <c r="G21" s="73"/>
    </row>
    <row r="22" spans="1:7" ht="12.75">
      <c r="A22" s="247">
        <v>49</v>
      </c>
      <c r="B22" s="248">
        <v>18</v>
      </c>
      <c r="C22" s="249" t="s">
        <v>391</v>
      </c>
      <c r="D22" s="250">
        <v>0.015289351851851873</v>
      </c>
      <c r="E22" s="28">
        <f t="shared" si="0"/>
        <v>0.0032053148536377095</v>
      </c>
      <c r="F22" s="19"/>
      <c r="G22" s="73"/>
    </row>
    <row r="23" spans="1:7" ht="12.75">
      <c r="A23" s="247">
        <v>51</v>
      </c>
      <c r="B23" s="248">
        <v>19</v>
      </c>
      <c r="C23" s="249" t="s">
        <v>407</v>
      </c>
      <c r="D23" s="250">
        <v>0.015312499999999951</v>
      </c>
      <c r="E23" s="28">
        <f t="shared" si="0"/>
        <v>0.003210167714884686</v>
      </c>
      <c r="F23" s="19"/>
      <c r="G23" s="73"/>
    </row>
    <row r="24" spans="1:7" ht="12.75">
      <c r="A24" s="247">
        <v>53</v>
      </c>
      <c r="B24" s="248">
        <v>20</v>
      </c>
      <c r="C24" s="249" t="s">
        <v>603</v>
      </c>
      <c r="D24" s="250">
        <v>0.015601851851851922</v>
      </c>
      <c r="E24" s="28">
        <f t="shared" si="0"/>
        <v>0.0032708284804721013</v>
      </c>
      <c r="F24" s="19"/>
      <c r="G24" s="73"/>
    </row>
    <row r="25" spans="1:7" ht="12.75">
      <c r="A25" s="247">
        <v>55</v>
      </c>
      <c r="B25" s="248">
        <v>21</v>
      </c>
      <c r="C25" s="249" t="s">
        <v>96</v>
      </c>
      <c r="D25" s="250">
        <v>0.0157870370370371</v>
      </c>
      <c r="E25" s="28">
        <f t="shared" si="0"/>
        <v>0.0033096513704480297</v>
      </c>
      <c r="F25" s="19"/>
      <c r="G25" s="73"/>
    </row>
    <row r="26" spans="1:7" ht="12.75">
      <c r="A26" s="247">
        <v>59</v>
      </c>
      <c r="B26" s="248">
        <v>22</v>
      </c>
      <c r="C26" s="249" t="s">
        <v>410</v>
      </c>
      <c r="D26" s="250">
        <v>0.015972222222222165</v>
      </c>
      <c r="E26" s="28">
        <f t="shared" si="0"/>
        <v>0.0033484742604239343</v>
      </c>
      <c r="F26" s="19"/>
      <c r="G26" s="73"/>
    </row>
    <row r="27" spans="1:7" ht="12.75">
      <c r="A27" s="247">
        <v>62</v>
      </c>
      <c r="B27" s="248">
        <v>23</v>
      </c>
      <c r="C27" s="249" t="s">
        <v>393</v>
      </c>
      <c r="D27" s="250">
        <v>0.01634259259259263</v>
      </c>
      <c r="E27" s="28">
        <f t="shared" si="0"/>
        <v>0.0034261200403758138</v>
      </c>
      <c r="F27" s="19"/>
      <c r="G27" s="73"/>
    </row>
    <row r="28" spans="1:7" ht="12.75">
      <c r="A28" s="247">
        <v>66</v>
      </c>
      <c r="B28" s="248">
        <v>24</v>
      </c>
      <c r="C28" s="249" t="s">
        <v>411</v>
      </c>
      <c r="D28" s="250">
        <v>0.01692129629629635</v>
      </c>
      <c r="E28" s="28">
        <f t="shared" si="0"/>
        <v>0.003547441571550598</v>
      </c>
      <c r="F28" s="19"/>
      <c r="G28" s="73"/>
    </row>
    <row r="29" spans="1:7" ht="12.75">
      <c r="A29" s="247">
        <v>68</v>
      </c>
      <c r="B29" s="248">
        <v>25</v>
      </c>
      <c r="C29" s="249" t="s">
        <v>412</v>
      </c>
      <c r="D29" s="250">
        <v>0.01706018518518526</v>
      </c>
      <c r="E29" s="28">
        <f t="shared" si="0"/>
        <v>0.00357655873903255</v>
      </c>
      <c r="F29" s="19"/>
      <c r="G29" s="73"/>
    </row>
    <row r="30" spans="1:7" ht="12.75">
      <c r="A30" s="247">
        <v>86</v>
      </c>
      <c r="B30" s="248">
        <v>26</v>
      </c>
      <c r="C30" s="249" t="s">
        <v>376</v>
      </c>
      <c r="D30" s="250">
        <v>0.018587962962962945</v>
      </c>
      <c r="E30" s="28">
        <f t="shared" si="0"/>
        <v>0.003896847581333951</v>
      </c>
      <c r="F30" s="19"/>
      <c r="G30" s="73"/>
    </row>
    <row r="31" spans="1:7" ht="12.75">
      <c r="A31" s="247">
        <v>87</v>
      </c>
      <c r="B31" s="248">
        <v>27</v>
      </c>
      <c r="C31" s="249" t="s">
        <v>95</v>
      </c>
      <c r="D31" s="250">
        <v>0.018599537037037095</v>
      </c>
      <c r="E31" s="28">
        <f t="shared" si="0"/>
        <v>0.0038992740119574627</v>
      </c>
      <c r="F31" s="355"/>
      <c r="G31" s="355"/>
    </row>
    <row r="32" spans="1:7" ht="12.75">
      <c r="A32" s="412" t="s">
        <v>604</v>
      </c>
      <c r="B32" s="413"/>
      <c r="C32" s="413"/>
      <c r="D32" s="251"/>
      <c r="E32" s="19"/>
      <c r="F32" s="19"/>
      <c r="G32" s="73"/>
    </row>
    <row r="33" spans="1:6" ht="20.25">
      <c r="A33" s="409" t="s">
        <v>605</v>
      </c>
      <c r="B33" s="409"/>
      <c r="C33" s="409"/>
      <c r="D33" s="409"/>
      <c r="E33" s="409"/>
      <c r="F33" s="409"/>
    </row>
    <row r="34" spans="1:7" ht="15">
      <c r="A34" s="87">
        <v>8.5</v>
      </c>
      <c r="B34" s="124"/>
      <c r="C34" s="252"/>
      <c r="D34" s="251"/>
      <c r="E34" s="19"/>
      <c r="F34" s="19"/>
      <c r="G34" s="73"/>
    </row>
    <row r="35" spans="1:7" ht="12.75">
      <c r="A35" s="243" t="s">
        <v>317</v>
      </c>
      <c r="B35" s="244"/>
      <c r="C35" s="245" t="s">
        <v>318</v>
      </c>
      <c r="D35" s="246" t="s">
        <v>319</v>
      </c>
      <c r="E35" s="246" t="s">
        <v>320</v>
      </c>
      <c r="F35" s="19"/>
      <c r="G35" s="73"/>
    </row>
    <row r="36" spans="1:7" ht="12.75">
      <c r="A36" s="247">
        <v>21</v>
      </c>
      <c r="B36" s="248">
        <v>27</v>
      </c>
      <c r="C36" s="249" t="s">
        <v>103</v>
      </c>
      <c r="D36" s="250">
        <v>0.024479166666666607</v>
      </c>
      <c r="E36" s="28">
        <f>D36/$A$34</f>
        <v>0.002879901960784307</v>
      </c>
      <c r="F36" s="19"/>
      <c r="G36" s="73"/>
    </row>
    <row r="37" spans="1:7" ht="12.75">
      <c r="A37" s="247">
        <v>32</v>
      </c>
      <c r="B37" s="248">
        <v>28</v>
      </c>
      <c r="C37" s="249" t="s">
        <v>395</v>
      </c>
      <c r="D37" s="250">
        <v>0.025682870370370314</v>
      </c>
      <c r="E37" s="28">
        <f aca="true" t="shared" si="1" ref="E37:E49">D37/$A$34</f>
        <v>0.0030215141612200368</v>
      </c>
      <c r="F37" s="19"/>
      <c r="G37" s="73"/>
    </row>
    <row r="38" spans="1:7" ht="12.75">
      <c r="A38" s="247">
        <v>33</v>
      </c>
      <c r="B38" s="248">
        <v>29</v>
      </c>
      <c r="C38" s="249" t="s">
        <v>322</v>
      </c>
      <c r="D38" s="250">
        <v>0.025694444444444464</v>
      </c>
      <c r="E38" s="28">
        <f t="shared" si="1"/>
        <v>0.0030228758169934663</v>
      </c>
      <c r="F38" s="19"/>
      <c r="G38" s="73"/>
    </row>
    <row r="39" spans="1:7" ht="12.75">
      <c r="A39" s="247">
        <v>43</v>
      </c>
      <c r="B39" s="248">
        <v>30</v>
      </c>
      <c r="C39" s="249" t="s">
        <v>108</v>
      </c>
      <c r="D39" s="250">
        <v>0.02646990740740729</v>
      </c>
      <c r="E39" s="28">
        <f t="shared" si="1"/>
        <v>0.0031141067538126223</v>
      </c>
      <c r="F39" s="19"/>
      <c r="G39" s="73"/>
    </row>
    <row r="40" spans="1:7" ht="12.75">
      <c r="A40" s="247">
        <v>59</v>
      </c>
      <c r="B40" s="248">
        <v>31</v>
      </c>
      <c r="C40" s="249" t="s">
        <v>396</v>
      </c>
      <c r="D40" s="250">
        <v>0.027662037037036957</v>
      </c>
      <c r="E40" s="28">
        <f t="shared" si="1"/>
        <v>0.003254357298474936</v>
      </c>
      <c r="F40" s="19"/>
      <c r="G40" s="73"/>
    </row>
    <row r="41" spans="1:7" ht="12.75">
      <c r="A41" s="247">
        <v>71</v>
      </c>
      <c r="B41" s="248">
        <v>32</v>
      </c>
      <c r="C41" s="249" t="s">
        <v>606</v>
      </c>
      <c r="D41" s="250">
        <v>0.029606481481481373</v>
      </c>
      <c r="E41" s="28">
        <f t="shared" si="1"/>
        <v>0.0034831154684095735</v>
      </c>
      <c r="F41" s="19"/>
      <c r="G41" s="73"/>
    </row>
    <row r="42" spans="1:7" ht="12.75">
      <c r="A42" s="247">
        <v>72</v>
      </c>
      <c r="B42" s="248">
        <v>33</v>
      </c>
      <c r="C42" s="249" t="s">
        <v>109</v>
      </c>
      <c r="D42" s="250">
        <v>0.029618055555555522</v>
      </c>
      <c r="E42" s="28">
        <f t="shared" si="1"/>
        <v>0.0034844771241830026</v>
      </c>
      <c r="F42" s="19"/>
      <c r="G42" s="73"/>
    </row>
    <row r="43" spans="1:7" ht="12.75">
      <c r="A43" s="247">
        <v>73</v>
      </c>
      <c r="B43" s="248">
        <v>34</v>
      </c>
      <c r="C43" s="249" t="s">
        <v>607</v>
      </c>
      <c r="D43" s="250">
        <v>0.029629629629629672</v>
      </c>
      <c r="E43" s="28">
        <f t="shared" si="1"/>
        <v>0.003485838779956432</v>
      </c>
      <c r="F43" s="19"/>
      <c r="G43" s="73"/>
    </row>
    <row r="44" spans="1:7" ht="12.75">
      <c r="A44" s="247">
        <v>74</v>
      </c>
      <c r="B44" s="248">
        <v>35</v>
      </c>
      <c r="C44" s="249" t="s">
        <v>375</v>
      </c>
      <c r="D44" s="250">
        <v>0.02965277777777775</v>
      </c>
      <c r="E44" s="28">
        <f t="shared" si="1"/>
        <v>0.0034885620915032648</v>
      </c>
      <c r="F44" s="19"/>
      <c r="G44" s="73"/>
    </row>
    <row r="45" spans="1:7" ht="12.75">
      <c r="A45" s="247">
        <v>77</v>
      </c>
      <c r="B45" s="248">
        <v>36</v>
      </c>
      <c r="C45" s="249" t="s">
        <v>110</v>
      </c>
      <c r="D45" s="250">
        <v>0.030266203703703587</v>
      </c>
      <c r="E45" s="28">
        <f t="shared" si="1"/>
        <v>0.0035607298474945397</v>
      </c>
      <c r="F45" s="19"/>
      <c r="G45" s="73"/>
    </row>
    <row r="46" spans="1:7" ht="12.75">
      <c r="A46" s="247">
        <v>97</v>
      </c>
      <c r="B46" s="248">
        <v>37</v>
      </c>
      <c r="C46" s="249" t="s">
        <v>321</v>
      </c>
      <c r="D46" s="250">
        <v>0.03302083333333328</v>
      </c>
      <c r="E46" s="28">
        <f t="shared" si="1"/>
        <v>0.003884803921568621</v>
      </c>
      <c r="F46" s="19"/>
      <c r="G46" s="73"/>
    </row>
    <row r="47" spans="1:7" ht="12.75">
      <c r="A47" s="247">
        <v>98</v>
      </c>
      <c r="B47" s="248">
        <v>38</v>
      </c>
      <c r="C47" s="249" t="s">
        <v>608</v>
      </c>
      <c r="D47" s="250">
        <v>0.03303240740740743</v>
      </c>
      <c r="E47" s="28">
        <f t="shared" si="1"/>
        <v>0.00388616557734205</v>
      </c>
      <c r="F47" s="19"/>
      <c r="G47" s="73"/>
    </row>
    <row r="48" spans="1:7" ht="12.75">
      <c r="A48" s="247">
        <v>99</v>
      </c>
      <c r="B48" s="248">
        <v>39</v>
      </c>
      <c r="C48" s="249" t="s">
        <v>609</v>
      </c>
      <c r="D48" s="250">
        <v>0.033043981481481355</v>
      </c>
      <c r="E48" s="28">
        <f t="shared" si="1"/>
        <v>0.0038875272331154536</v>
      </c>
      <c r="F48" s="19"/>
      <c r="G48" s="73"/>
    </row>
    <row r="49" spans="1:7" ht="12.75">
      <c r="A49" s="247">
        <v>103</v>
      </c>
      <c r="B49" s="248">
        <v>40</v>
      </c>
      <c r="C49" s="249" t="s">
        <v>610</v>
      </c>
      <c r="D49" s="250">
        <v>0.03321759259259249</v>
      </c>
      <c r="E49" s="28">
        <f t="shared" si="1"/>
        <v>0.003907952069716764</v>
      </c>
      <c r="F49" s="19"/>
      <c r="G49" s="73"/>
    </row>
    <row r="50" spans="1:7" ht="12.75">
      <c r="A50" s="412" t="s">
        <v>611</v>
      </c>
      <c r="B50" s="413"/>
      <c r="C50" s="413"/>
      <c r="D50" s="19"/>
      <c r="E50" s="19"/>
      <c r="F50" s="19"/>
      <c r="G50" s="73"/>
    </row>
    <row r="51" spans="1:6" ht="20.25">
      <c r="A51" s="409" t="s">
        <v>612</v>
      </c>
      <c r="B51" s="409"/>
      <c r="C51" s="409"/>
      <c r="D51" s="409"/>
      <c r="E51" s="409"/>
      <c r="F51" s="409"/>
    </row>
    <row r="52" spans="1:7" ht="15">
      <c r="A52" s="87">
        <v>12.4</v>
      </c>
      <c r="B52" s="124"/>
      <c r="C52" s="252"/>
      <c r="D52" s="251"/>
      <c r="E52" s="19"/>
      <c r="F52" s="19"/>
      <c r="G52" s="73"/>
    </row>
    <row r="53" spans="1:7" ht="12.75">
      <c r="A53" s="243" t="s">
        <v>317</v>
      </c>
      <c r="B53" s="244"/>
      <c r="C53" s="245" t="s">
        <v>318</v>
      </c>
      <c r="D53" s="246" t="s">
        <v>319</v>
      </c>
      <c r="E53" s="246" t="s">
        <v>320</v>
      </c>
      <c r="F53" s="19"/>
      <c r="G53" s="73"/>
    </row>
    <row r="54" spans="1:7" ht="12.75">
      <c r="A54" s="247">
        <v>14</v>
      </c>
      <c r="B54" s="248">
        <v>40</v>
      </c>
      <c r="C54" s="249" t="s">
        <v>613</v>
      </c>
      <c r="D54" s="250">
        <v>0.03513888888888883</v>
      </c>
      <c r="E54" s="28">
        <f>D54/$A$52</f>
        <v>0.002833781362007164</v>
      </c>
      <c r="F54" s="19"/>
      <c r="G54" s="73"/>
    </row>
    <row r="55" spans="1:7" ht="12.75">
      <c r="A55" s="247">
        <v>21</v>
      </c>
      <c r="B55" s="248">
        <v>41</v>
      </c>
      <c r="C55" s="249" t="s">
        <v>614</v>
      </c>
      <c r="D55" s="250">
        <v>0.03659722222222217</v>
      </c>
      <c r="E55" s="28">
        <f>D55/$A$52</f>
        <v>0.0029513888888888845</v>
      </c>
      <c r="F55" s="19"/>
      <c r="G55" s="73"/>
    </row>
    <row r="56" spans="1:7" ht="12.75">
      <c r="A56" s="247">
        <v>23</v>
      </c>
      <c r="B56" s="248">
        <v>42</v>
      </c>
      <c r="C56" s="249" t="s">
        <v>403</v>
      </c>
      <c r="D56" s="250">
        <v>0.03664351851851855</v>
      </c>
      <c r="E56" s="28">
        <f>D56/$A$52</f>
        <v>0.0029551224611708503</v>
      </c>
      <c r="F56" s="19"/>
      <c r="G56" s="73"/>
    </row>
    <row r="57" spans="1:7" ht="12.75">
      <c r="A57" s="412" t="s">
        <v>615</v>
      </c>
      <c r="B57" s="413"/>
      <c r="C57" s="413"/>
      <c r="D57" s="19"/>
      <c r="E57" s="19"/>
      <c r="F57" s="19"/>
      <c r="G57" s="73"/>
    </row>
    <row r="58" spans="1:7" ht="14.25">
      <c r="A58" s="85"/>
      <c r="B58" s="213"/>
      <c r="C58" s="16"/>
      <c r="D58" s="19"/>
      <c r="E58" s="19"/>
      <c r="F58" s="19"/>
      <c r="G58" s="73"/>
    </row>
  </sheetData>
  <mergeCells count="8">
    <mergeCell ref="A33:F33"/>
    <mergeCell ref="A50:C50"/>
    <mergeCell ref="A51:F51"/>
    <mergeCell ref="A57:C57"/>
    <mergeCell ref="A1:F1"/>
    <mergeCell ref="A2:E2"/>
    <mergeCell ref="F31:G31"/>
    <mergeCell ref="A32:C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workbookViewId="0" topLeftCell="A1">
      <selection activeCell="A1" sqref="A1:J28"/>
    </sheetView>
  </sheetViews>
  <sheetFormatPr defaultColWidth="9.140625" defaultRowHeight="12.75"/>
  <cols>
    <col min="1" max="1" width="24.7109375" style="0" bestFit="1" customWidth="1"/>
    <col min="2" max="2" width="2.57421875" style="0" bestFit="1" customWidth="1"/>
    <col min="3" max="3" width="11.7109375" style="0" bestFit="1" customWidth="1"/>
    <col min="4" max="4" width="19.28125" style="0" bestFit="1" customWidth="1"/>
    <col min="6" max="6" width="17.421875" style="0" bestFit="1" customWidth="1"/>
    <col min="7" max="7" width="14.28125" style="0" bestFit="1" customWidth="1"/>
    <col min="9" max="9" width="16.00390625" style="0" bestFit="1" customWidth="1"/>
    <col min="10" max="10" width="19.00390625" style="0" bestFit="1" customWidth="1"/>
  </cols>
  <sheetData>
    <row r="1" spans="1:10" ht="30">
      <c r="A1" s="414" t="s">
        <v>616</v>
      </c>
      <c r="B1" s="414"/>
      <c r="C1" s="414"/>
      <c r="D1" s="414"/>
      <c r="E1" s="414"/>
      <c r="F1" s="414"/>
      <c r="G1" s="414"/>
      <c r="H1" s="414"/>
      <c r="I1" s="414"/>
      <c r="J1" s="1"/>
    </row>
    <row r="2" spans="1:10" ht="27">
      <c r="A2" s="415">
        <v>40293</v>
      </c>
      <c r="B2" s="415"/>
      <c r="C2" s="415"/>
      <c r="D2" s="415"/>
      <c r="E2" s="415"/>
      <c r="F2" s="415"/>
      <c r="G2" s="415"/>
      <c r="H2" s="415"/>
      <c r="I2" s="415"/>
      <c r="J2" s="1"/>
    </row>
    <row r="3" spans="1:10" ht="33">
      <c r="A3" s="416"/>
      <c r="B3" s="416"/>
      <c r="C3" s="416"/>
      <c r="D3" s="416"/>
      <c r="E3" s="416"/>
      <c r="F3" s="416"/>
      <c r="G3" s="416"/>
      <c r="H3" s="416"/>
      <c r="I3" s="416"/>
      <c r="J3" s="1"/>
    </row>
    <row r="4" spans="1:10" ht="19.5">
      <c r="A4" s="417" t="s">
        <v>617</v>
      </c>
      <c r="B4" s="417"/>
      <c r="C4" s="417"/>
      <c r="D4" s="417"/>
      <c r="E4" s="111"/>
      <c r="F4" s="93" t="s">
        <v>117</v>
      </c>
      <c r="G4" s="113">
        <v>16.09344</v>
      </c>
      <c r="H4" s="418" t="s">
        <v>118</v>
      </c>
      <c r="I4" s="418"/>
      <c r="J4" s="111"/>
    </row>
    <row r="5" spans="1:10" ht="19.5">
      <c r="A5" s="114" t="s">
        <v>309</v>
      </c>
      <c r="B5" s="115" t="s">
        <v>120</v>
      </c>
      <c r="C5" s="116" t="s">
        <v>310</v>
      </c>
      <c r="D5" s="92" t="s">
        <v>122</v>
      </c>
      <c r="E5" s="117"/>
      <c r="F5" s="118" t="s">
        <v>123</v>
      </c>
      <c r="G5" s="119" t="s">
        <v>312</v>
      </c>
      <c r="H5" s="92"/>
      <c r="I5" s="120" t="s">
        <v>311</v>
      </c>
      <c r="J5" s="117"/>
    </row>
    <row r="6" spans="1:10" ht="20.25">
      <c r="A6" s="253">
        <v>414</v>
      </c>
      <c r="B6" s="12"/>
      <c r="C6" s="22" t="s">
        <v>154</v>
      </c>
      <c r="D6" s="108" t="s">
        <v>189</v>
      </c>
      <c r="E6" s="13"/>
      <c r="F6" s="23">
        <v>0.04296296296296296</v>
      </c>
      <c r="G6" s="101">
        <f aca="true" t="shared" si="0" ref="G6:G13">($G$4/F6)/24</f>
        <v>15.607862068965519</v>
      </c>
      <c r="H6" s="102"/>
      <c r="I6" s="103">
        <f aca="true" t="shared" si="1" ref="I6:I13">F6/$G$4</f>
        <v>0.0026695947518344714</v>
      </c>
      <c r="J6" s="14"/>
    </row>
    <row r="7" spans="1:10" ht="20.25">
      <c r="A7" s="253">
        <v>131</v>
      </c>
      <c r="B7" s="12"/>
      <c r="C7" s="22" t="s">
        <v>170</v>
      </c>
      <c r="D7" s="108" t="s">
        <v>167</v>
      </c>
      <c r="E7" s="13"/>
      <c r="F7" s="23">
        <v>0.04380787037037037</v>
      </c>
      <c r="G7" s="101">
        <f t="shared" si="0"/>
        <v>15.306838573315721</v>
      </c>
      <c r="H7" s="102"/>
      <c r="I7" s="103">
        <f t="shared" si="1"/>
        <v>0.0027220948641415612</v>
      </c>
      <c r="J7" s="14"/>
    </row>
    <row r="8" spans="1:10" ht="20.25">
      <c r="A8" s="253">
        <v>657</v>
      </c>
      <c r="B8" s="12"/>
      <c r="C8" s="22" t="s">
        <v>217</v>
      </c>
      <c r="D8" s="108" t="s">
        <v>218</v>
      </c>
      <c r="E8" s="13"/>
      <c r="F8" s="23">
        <v>0.04946759259259259</v>
      </c>
      <c r="G8" s="101">
        <f t="shared" si="0"/>
        <v>13.55554141319607</v>
      </c>
      <c r="H8" s="102"/>
      <c r="I8" s="103">
        <f t="shared" si="1"/>
        <v>0.0030737736986369965</v>
      </c>
      <c r="J8" s="14"/>
    </row>
    <row r="9" spans="1:10" ht="20.25">
      <c r="A9" s="253">
        <v>739</v>
      </c>
      <c r="B9" s="12"/>
      <c r="C9" s="22" t="s">
        <v>206</v>
      </c>
      <c r="D9" s="108" t="s">
        <v>207</v>
      </c>
      <c r="E9" s="13"/>
      <c r="F9" s="23">
        <v>0.043946759259259255</v>
      </c>
      <c r="G9" s="101">
        <f t="shared" si="0"/>
        <v>15.25846299710298</v>
      </c>
      <c r="H9" s="102"/>
      <c r="I9" s="103">
        <f t="shared" si="1"/>
        <v>0.002730725019589302</v>
      </c>
      <c r="J9" s="14"/>
    </row>
    <row r="10" spans="1:10" ht="20.25">
      <c r="A10" s="253">
        <v>3667</v>
      </c>
      <c r="B10" s="12"/>
      <c r="C10" s="22" t="s">
        <v>618</v>
      </c>
      <c r="D10" s="108" t="s">
        <v>131</v>
      </c>
      <c r="E10" s="13"/>
      <c r="F10" s="23">
        <v>0.05885416666666667</v>
      </c>
      <c r="G10" s="101">
        <f t="shared" si="0"/>
        <v>11.393585840707964</v>
      </c>
      <c r="H10" s="102"/>
      <c r="I10" s="103">
        <f t="shared" si="1"/>
        <v>0.003657028370980143</v>
      </c>
      <c r="J10" s="14"/>
    </row>
    <row r="11" spans="1:10" ht="20.25">
      <c r="A11" s="253">
        <v>6456</v>
      </c>
      <c r="B11" s="12"/>
      <c r="C11" s="22" t="s">
        <v>219</v>
      </c>
      <c r="D11" s="108" t="s">
        <v>186</v>
      </c>
      <c r="E11" s="13"/>
      <c r="F11" s="23">
        <v>0.06398148148148149</v>
      </c>
      <c r="G11" s="101">
        <f t="shared" si="0"/>
        <v>10.480532561505065</v>
      </c>
      <c r="H11" s="102"/>
      <c r="I11" s="103">
        <f t="shared" si="1"/>
        <v>0.003975624942925905</v>
      </c>
      <c r="J11" s="14"/>
    </row>
    <row r="12" spans="1:10" ht="20.25">
      <c r="A12" s="253">
        <v>6431</v>
      </c>
      <c r="B12" s="12"/>
      <c r="C12" s="22" t="s">
        <v>231</v>
      </c>
      <c r="D12" s="108" t="s">
        <v>429</v>
      </c>
      <c r="E12" s="13"/>
      <c r="F12" s="23">
        <v>0.06394675925925926</v>
      </c>
      <c r="G12" s="101">
        <f t="shared" si="0"/>
        <v>10.48622334841629</v>
      </c>
      <c r="H12" s="102"/>
      <c r="I12" s="103">
        <f t="shared" si="1"/>
        <v>0.003973467404063969</v>
      </c>
      <c r="J12" s="14"/>
    </row>
    <row r="13" spans="1:10" ht="20.25">
      <c r="A13" s="253">
        <v>6444</v>
      </c>
      <c r="B13" s="12"/>
      <c r="C13" s="22" t="s">
        <v>426</v>
      </c>
      <c r="D13" s="108" t="s">
        <v>301</v>
      </c>
      <c r="E13" s="13"/>
      <c r="F13" s="23">
        <v>0.0639699074074074</v>
      </c>
      <c r="G13" s="101">
        <f t="shared" si="0"/>
        <v>10.482428804052832</v>
      </c>
      <c r="H13" s="102"/>
      <c r="I13" s="103">
        <f t="shared" si="1"/>
        <v>0.00397490576330526</v>
      </c>
      <c r="J13" s="14"/>
    </row>
    <row r="14" spans="1:10" ht="15">
      <c r="A14" s="95" t="s">
        <v>619</v>
      </c>
      <c r="B14" s="95"/>
      <c r="C14" s="95"/>
      <c r="D14" s="109"/>
      <c r="E14" s="111"/>
      <c r="F14" s="254"/>
      <c r="G14" s="255"/>
      <c r="H14" s="104"/>
      <c r="I14" s="105"/>
      <c r="J14" s="111"/>
    </row>
    <row r="15" spans="1:10" ht="15">
      <c r="A15" s="95"/>
      <c r="B15" s="95"/>
      <c r="C15" s="95"/>
      <c r="D15" s="109"/>
      <c r="E15" s="111"/>
      <c r="F15" s="254"/>
      <c r="G15" s="255"/>
      <c r="H15" s="104"/>
      <c r="I15" s="105"/>
      <c r="J15" s="111"/>
    </row>
    <row r="16" spans="1:10" ht="19.5">
      <c r="A16" s="417" t="s">
        <v>620</v>
      </c>
      <c r="B16" s="417"/>
      <c r="C16" s="417"/>
      <c r="D16" s="417"/>
      <c r="E16" s="111"/>
      <c r="F16" s="93" t="s">
        <v>117</v>
      </c>
      <c r="G16" s="256">
        <v>5</v>
      </c>
      <c r="H16" s="419" t="s">
        <v>118</v>
      </c>
      <c r="I16" s="419"/>
      <c r="J16" s="111"/>
    </row>
    <row r="17" spans="1:10" ht="14.25">
      <c r="A17" s="96" t="s">
        <v>119</v>
      </c>
      <c r="B17" s="97" t="s">
        <v>120</v>
      </c>
      <c r="C17" s="97" t="s">
        <v>121</v>
      </c>
      <c r="D17" s="110" t="s">
        <v>122</v>
      </c>
      <c r="E17" s="98"/>
      <c r="F17" s="99" t="s">
        <v>123</v>
      </c>
      <c r="G17" s="100" t="s">
        <v>124</v>
      </c>
      <c r="H17" s="106"/>
      <c r="I17" s="107" t="s">
        <v>125</v>
      </c>
      <c r="J17" s="257"/>
    </row>
    <row r="18" spans="1:10" ht="20.25">
      <c r="A18" s="94">
        <v>9</v>
      </c>
      <c r="B18" s="12"/>
      <c r="C18" s="22" t="s">
        <v>359</v>
      </c>
      <c r="D18" s="108" t="s">
        <v>358</v>
      </c>
      <c r="E18" s="13"/>
      <c r="F18" s="23">
        <v>0.01386574074074074</v>
      </c>
      <c r="G18" s="101">
        <f>($G$16/F18)/24</f>
        <v>15.025041736227047</v>
      </c>
      <c r="H18" s="102"/>
      <c r="I18" s="103">
        <f>F18/$G$16</f>
        <v>0.002773148148148148</v>
      </c>
      <c r="J18" s="14" t="s">
        <v>621</v>
      </c>
    </row>
    <row r="19" spans="1:10" ht="15">
      <c r="A19" s="95" t="s">
        <v>622</v>
      </c>
      <c r="B19" s="95"/>
      <c r="C19" s="95"/>
      <c r="D19" s="109"/>
      <c r="E19" s="111"/>
      <c r="F19" s="254"/>
      <c r="G19" s="255"/>
      <c r="H19" s="104"/>
      <c r="I19" s="105"/>
      <c r="J19" s="111"/>
    </row>
    <row r="20" spans="1:10" ht="19.5">
      <c r="A20" s="417" t="s">
        <v>489</v>
      </c>
      <c r="B20" s="417"/>
      <c r="C20" s="417"/>
      <c r="D20" s="417"/>
      <c r="E20" s="111"/>
      <c r="F20" s="93" t="s">
        <v>117</v>
      </c>
      <c r="G20" s="256">
        <v>42.195</v>
      </c>
      <c r="H20" s="419" t="s">
        <v>118</v>
      </c>
      <c r="I20" s="419"/>
      <c r="J20" s="111"/>
    </row>
    <row r="21" spans="1:10" ht="20.25">
      <c r="A21" s="94">
        <v>69</v>
      </c>
      <c r="B21" s="12"/>
      <c r="C21" s="22" t="s">
        <v>128</v>
      </c>
      <c r="D21" s="108" t="s">
        <v>166</v>
      </c>
      <c r="E21" s="13"/>
      <c r="F21" s="23">
        <v>0.12462962962962963</v>
      </c>
      <c r="G21" s="91">
        <f>($G$20/F21)/24</f>
        <v>14.106797919762258</v>
      </c>
      <c r="H21" s="102"/>
      <c r="I21" s="103">
        <f>F21/$G$20</f>
        <v>0.0029536587185597734</v>
      </c>
      <c r="J21" s="14"/>
    </row>
    <row r="22" spans="1:10" ht="20.25">
      <c r="A22" s="95" t="s">
        <v>623</v>
      </c>
      <c r="B22" s="12"/>
      <c r="C22" s="22"/>
      <c r="D22" s="108"/>
      <c r="E22" s="13"/>
      <c r="F22" s="23"/>
      <c r="G22" s="91"/>
      <c r="H22" s="102"/>
      <c r="I22" s="103"/>
      <c r="J22" s="14"/>
    </row>
    <row r="23" spans="1:10" ht="15">
      <c r="A23" s="95"/>
      <c r="B23" s="112"/>
      <c r="C23" s="112"/>
      <c r="D23" s="258"/>
      <c r="E23" s="111"/>
      <c r="F23" s="254"/>
      <c r="G23" s="255"/>
      <c r="H23" s="111"/>
      <c r="I23" s="259"/>
      <c r="J23" s="111"/>
    </row>
    <row r="24" spans="1:10" ht="14.25">
      <c r="A24" s="18">
        <v>14911</v>
      </c>
      <c r="B24" s="112"/>
      <c r="C24" s="112"/>
      <c r="D24" s="258"/>
      <c r="E24" s="111"/>
      <c r="F24" s="254"/>
      <c r="G24" s="255"/>
      <c r="H24" s="111"/>
      <c r="I24" s="259"/>
      <c r="J24" s="111"/>
    </row>
    <row r="25" spans="1:10" ht="14.25">
      <c r="A25" s="18">
        <v>1976</v>
      </c>
      <c r="B25" s="112"/>
      <c r="C25" s="112"/>
      <c r="D25" s="258"/>
      <c r="E25" s="111"/>
      <c r="F25" s="254"/>
      <c r="G25" s="255"/>
      <c r="H25" s="111"/>
      <c r="I25" s="259"/>
      <c r="J25" s="111"/>
    </row>
    <row r="26" spans="1:10" ht="15">
      <c r="A26" s="260">
        <v>1553</v>
      </c>
      <c r="B26" s="112"/>
      <c r="C26" s="112"/>
      <c r="D26" s="258"/>
      <c r="E26" s="111"/>
      <c r="F26" s="254"/>
      <c r="G26" s="255"/>
      <c r="H26" s="111"/>
      <c r="I26" s="259"/>
      <c r="J26" s="111"/>
    </row>
    <row r="27" spans="1:10" ht="14.25">
      <c r="A27" s="18">
        <f>SUM(A24:A26)</f>
        <v>18440</v>
      </c>
      <c r="B27" s="112"/>
      <c r="C27" s="112"/>
      <c r="D27" s="258"/>
      <c r="E27" s="111"/>
      <c r="F27" s="254"/>
      <c r="G27" s="255"/>
      <c r="H27" s="111"/>
      <c r="I27" s="259"/>
      <c r="J27" s="111"/>
    </row>
    <row r="28" spans="1:10" ht="15">
      <c r="A28" s="95"/>
      <c r="B28" s="112"/>
      <c r="C28" s="112"/>
      <c r="D28" s="258"/>
      <c r="E28" s="111"/>
      <c r="F28" s="254"/>
      <c r="G28" s="255"/>
      <c r="H28" s="111"/>
      <c r="I28" s="259"/>
      <c r="J28" s="111"/>
    </row>
  </sheetData>
  <mergeCells count="9">
    <mergeCell ref="A16:D16"/>
    <mergeCell ref="H16:I16"/>
    <mergeCell ref="A20:D20"/>
    <mergeCell ref="H20:I20"/>
    <mergeCell ref="A1:I1"/>
    <mergeCell ref="A2:I2"/>
    <mergeCell ref="A3:I3"/>
    <mergeCell ref="A4:D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workbookViewId="0" topLeftCell="A1">
      <selection activeCell="A1" sqref="A1:IV2"/>
    </sheetView>
  </sheetViews>
  <sheetFormatPr defaultColWidth="9.140625" defaultRowHeight="12.75"/>
  <cols>
    <col min="2" max="2" width="2.57421875" style="0" bestFit="1" customWidth="1"/>
    <col min="3" max="3" width="12.28125" style="0" bestFit="1" customWidth="1"/>
    <col min="4" max="4" width="27.00390625" style="0" bestFit="1" customWidth="1"/>
    <col min="5" max="5" width="10.003906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846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40461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10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325">
        <v>61</v>
      </c>
      <c r="B6" s="326">
        <v>2</v>
      </c>
      <c r="C6" s="327" t="s">
        <v>472</v>
      </c>
      <c r="D6" s="328" t="s">
        <v>473</v>
      </c>
      <c r="E6" s="329" t="s">
        <v>848</v>
      </c>
      <c r="F6" s="330">
        <v>0.027476851851851853</v>
      </c>
      <c r="G6" s="331">
        <f aca="true" t="shared" si="0" ref="G6:G11">F6/$H$4</f>
        <v>0.0027476851851851855</v>
      </c>
      <c r="H6" s="332">
        <f aca="true" t="shared" si="1" ref="H6:H11">($H$4/F6)/24</f>
        <v>15.164279696714404</v>
      </c>
      <c r="I6" s="81"/>
    </row>
    <row r="7" spans="1:9" ht="19.5">
      <c r="A7" s="204">
        <v>1379</v>
      </c>
      <c r="B7" s="55">
        <v>1</v>
      </c>
      <c r="C7" s="153" t="s">
        <v>182</v>
      </c>
      <c r="D7" s="219" t="s">
        <v>398</v>
      </c>
      <c r="E7" s="150"/>
      <c r="F7" s="59">
        <v>0.04116898148148148</v>
      </c>
      <c r="G7" s="74">
        <f t="shared" si="0"/>
        <v>0.004116898148148148</v>
      </c>
      <c r="H7" s="86">
        <f t="shared" si="1"/>
        <v>10.120888389091933</v>
      </c>
      <c r="I7" s="81"/>
    </row>
    <row r="8" spans="1:9" ht="18">
      <c r="A8" s="204">
        <v>1441</v>
      </c>
      <c r="B8" s="55">
        <v>2</v>
      </c>
      <c r="C8" s="153" t="s">
        <v>366</v>
      </c>
      <c r="D8" s="89" t="s">
        <v>270</v>
      </c>
      <c r="E8" s="150"/>
      <c r="F8" s="59">
        <v>0.04162037037037037</v>
      </c>
      <c r="G8" s="74">
        <f t="shared" si="0"/>
        <v>0.004162037037037037</v>
      </c>
      <c r="H8" s="86">
        <f t="shared" si="1"/>
        <v>10.011123470522802</v>
      </c>
      <c r="I8" s="90"/>
    </row>
    <row r="9" spans="1:9" ht="18">
      <c r="A9" s="204">
        <v>1449</v>
      </c>
      <c r="B9" s="55">
        <v>3</v>
      </c>
      <c r="C9" s="153" t="s">
        <v>227</v>
      </c>
      <c r="D9" s="89" t="s">
        <v>138</v>
      </c>
      <c r="E9" s="150"/>
      <c r="F9" s="59">
        <v>0.04168981481481482</v>
      </c>
      <c r="G9" s="74">
        <f t="shared" si="0"/>
        <v>0.004168981481481482</v>
      </c>
      <c r="H9" s="86">
        <f t="shared" si="1"/>
        <v>9.994447529150472</v>
      </c>
      <c r="I9" s="90"/>
    </row>
    <row r="10" spans="1:9" ht="19.5">
      <c r="A10" s="83">
        <v>1685</v>
      </c>
      <c r="B10" s="55">
        <v>4</v>
      </c>
      <c r="C10" s="153" t="s">
        <v>163</v>
      </c>
      <c r="D10" s="89" t="s">
        <v>272</v>
      </c>
      <c r="E10" s="58"/>
      <c r="F10" s="59">
        <v>0.044502314814814814</v>
      </c>
      <c r="G10" s="74">
        <f t="shared" si="0"/>
        <v>0.004450231481481481</v>
      </c>
      <c r="H10" s="86">
        <f t="shared" si="1"/>
        <v>9.362808842652795</v>
      </c>
      <c r="I10" s="90"/>
    </row>
    <row r="11" spans="1:9" ht="19.5">
      <c r="A11" s="83">
        <v>1845</v>
      </c>
      <c r="B11" s="55">
        <v>5</v>
      </c>
      <c r="C11" s="153" t="s">
        <v>227</v>
      </c>
      <c r="D11" s="89" t="s">
        <v>228</v>
      </c>
      <c r="E11" s="58"/>
      <c r="F11" s="59">
        <v>0.04868055555555556</v>
      </c>
      <c r="G11" s="74">
        <f t="shared" si="0"/>
        <v>0.004868055555555556</v>
      </c>
      <c r="H11" s="86">
        <f t="shared" si="1"/>
        <v>8.559201141226819</v>
      </c>
      <c r="I11" s="90"/>
    </row>
    <row r="12" spans="1:9" ht="20.25" thickBot="1">
      <c r="A12" s="371" t="s">
        <v>849</v>
      </c>
      <c r="B12" s="371"/>
      <c r="C12" s="371"/>
      <c r="D12" s="371"/>
      <c r="E12" s="207"/>
      <c r="F12" s="208"/>
      <c r="G12" s="210"/>
      <c r="H12" s="211"/>
      <c r="I12" s="220"/>
    </row>
  </sheetData>
  <mergeCells count="4">
    <mergeCell ref="A12:D12"/>
    <mergeCell ref="A1:I1"/>
    <mergeCell ref="A2:I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A1" sqref="A1:I13"/>
    </sheetView>
  </sheetViews>
  <sheetFormatPr defaultColWidth="9.140625" defaultRowHeight="12.75"/>
  <cols>
    <col min="1" max="1" width="7.28125" style="0" bestFit="1" customWidth="1"/>
    <col min="2" max="2" width="2.8515625" style="0" bestFit="1" customWidth="1"/>
    <col min="3" max="3" width="13.140625" style="0" bestFit="1" customWidth="1"/>
    <col min="4" max="4" width="21.00390625" style="0" bestFit="1" customWidth="1"/>
    <col min="6" max="6" width="18.8515625" style="0" bestFit="1" customWidth="1"/>
    <col min="7" max="7" width="12.28125" style="0" bestFit="1" customWidth="1"/>
    <col min="8" max="8" width="13.57421875" style="0" bestFit="1" customWidth="1"/>
    <col min="9" max="9" width="8.28125" style="0" bestFit="1" customWidth="1"/>
  </cols>
  <sheetData>
    <row r="1" spans="1:9" ht="27">
      <c r="A1" s="420" t="s">
        <v>624</v>
      </c>
      <c r="B1" s="421"/>
      <c r="C1" s="421"/>
      <c r="D1" s="421"/>
      <c r="E1" s="421"/>
      <c r="F1" s="421"/>
      <c r="G1" s="421"/>
      <c r="H1" s="421"/>
      <c r="I1" s="422"/>
    </row>
    <row r="2" spans="1:9" ht="27">
      <c r="A2" s="423">
        <v>40270</v>
      </c>
      <c r="B2" s="368"/>
      <c r="C2" s="368"/>
      <c r="D2" s="368"/>
      <c r="E2" s="368"/>
      <c r="F2" s="368"/>
      <c r="G2" s="368"/>
      <c r="H2" s="368"/>
      <c r="I2" s="424"/>
    </row>
    <row r="3" spans="1:9" ht="14.25">
      <c r="A3" s="261" t="s">
        <v>119</v>
      </c>
      <c r="B3" s="46" t="s">
        <v>120</v>
      </c>
      <c r="C3" s="47" t="s">
        <v>121</v>
      </c>
      <c r="D3" s="48" t="s">
        <v>122</v>
      </c>
      <c r="E3" s="49"/>
      <c r="F3" s="50" t="s">
        <v>123</v>
      </c>
      <c r="G3" s="51" t="s">
        <v>125</v>
      </c>
      <c r="H3" s="51" t="s">
        <v>124</v>
      </c>
      <c r="I3" s="262" t="s">
        <v>275</v>
      </c>
    </row>
    <row r="4" spans="1:9" ht="14.25">
      <c r="A4" s="261"/>
      <c r="B4" s="46"/>
      <c r="C4" s="47"/>
      <c r="D4" s="48"/>
      <c r="E4" s="49"/>
      <c r="F4" s="50"/>
      <c r="G4" s="51"/>
      <c r="H4" s="51"/>
      <c r="I4" s="262"/>
    </row>
    <row r="5" spans="1:9" ht="19.5">
      <c r="A5" s="425" t="s">
        <v>286</v>
      </c>
      <c r="B5" s="373"/>
      <c r="C5" s="373"/>
      <c r="D5" s="373"/>
      <c r="E5" s="58"/>
      <c r="F5" s="79" t="s">
        <v>117</v>
      </c>
      <c r="G5" s="80" t="s">
        <v>118</v>
      </c>
      <c r="H5" s="80">
        <v>10</v>
      </c>
      <c r="I5" s="263"/>
    </row>
    <row r="6" spans="1:9" ht="19.5">
      <c r="A6" s="264"/>
      <c r="B6" s="55"/>
      <c r="C6" s="56" t="s">
        <v>625</v>
      </c>
      <c r="D6" s="89" t="s">
        <v>626</v>
      </c>
      <c r="E6" s="58"/>
      <c r="F6" s="59">
        <v>0.02310185185185185</v>
      </c>
      <c r="G6" s="74">
        <f aca="true" t="shared" si="0" ref="G6:G12">F6/$H$5</f>
        <v>0.002310185185185185</v>
      </c>
      <c r="H6" s="87">
        <f aca="true" t="shared" si="1" ref="H6:H12">($H$5/F6)/24</f>
        <v>18.03607214428858</v>
      </c>
      <c r="I6" s="263"/>
    </row>
    <row r="7" spans="1:9" ht="19.5">
      <c r="A7" s="264"/>
      <c r="B7" s="55"/>
      <c r="C7" s="56" t="s">
        <v>140</v>
      </c>
      <c r="D7" s="89" t="s">
        <v>131</v>
      </c>
      <c r="E7" s="58"/>
      <c r="F7" s="59">
        <v>0.023506944444444445</v>
      </c>
      <c r="G7" s="74">
        <f t="shared" si="0"/>
        <v>0.0023506944444444443</v>
      </c>
      <c r="H7" s="87">
        <f t="shared" si="1"/>
        <v>17.725258493353028</v>
      </c>
      <c r="I7" s="263"/>
    </row>
    <row r="8" spans="1:9" ht="19.5">
      <c r="A8" s="264"/>
      <c r="B8" s="55"/>
      <c r="C8" s="56" t="s">
        <v>144</v>
      </c>
      <c r="D8" s="89" t="s">
        <v>188</v>
      </c>
      <c r="E8" s="58"/>
      <c r="F8" s="59">
        <v>0.025810185185185183</v>
      </c>
      <c r="G8" s="74">
        <f t="shared" si="0"/>
        <v>0.002581018518518518</v>
      </c>
      <c r="H8" s="87">
        <f t="shared" si="1"/>
        <v>16.143497757847538</v>
      </c>
      <c r="I8" s="263"/>
    </row>
    <row r="9" spans="1:9" ht="19.5">
      <c r="A9" s="264"/>
      <c r="B9" s="55"/>
      <c r="C9" s="56" t="s">
        <v>304</v>
      </c>
      <c r="D9" s="89" t="s">
        <v>305</v>
      </c>
      <c r="E9" s="58"/>
      <c r="F9" s="59">
        <v>0.030324074074074073</v>
      </c>
      <c r="G9" s="74">
        <f t="shared" si="0"/>
        <v>0.0030324074074074073</v>
      </c>
      <c r="H9" s="87">
        <f t="shared" si="1"/>
        <v>13.740458015267174</v>
      </c>
      <c r="I9" s="263"/>
    </row>
    <row r="10" spans="1:9" ht="19.5">
      <c r="A10" s="264"/>
      <c r="B10" s="55"/>
      <c r="C10" s="56" t="s">
        <v>134</v>
      </c>
      <c r="D10" s="89" t="s">
        <v>135</v>
      </c>
      <c r="E10" s="58"/>
      <c r="F10" s="59">
        <v>0.030428240740740742</v>
      </c>
      <c r="G10" s="74">
        <f t="shared" si="0"/>
        <v>0.003042824074074074</v>
      </c>
      <c r="H10" s="87">
        <f t="shared" si="1"/>
        <v>13.693419551160135</v>
      </c>
      <c r="I10" s="263"/>
    </row>
    <row r="11" spans="1:9" ht="19.5">
      <c r="A11" s="264"/>
      <c r="B11" s="55"/>
      <c r="C11" s="56" t="s">
        <v>253</v>
      </c>
      <c r="D11" s="89" t="s">
        <v>135</v>
      </c>
      <c r="E11" s="58"/>
      <c r="F11" s="59">
        <v>0.03209490740740741</v>
      </c>
      <c r="G11" s="74">
        <f t="shared" si="0"/>
        <v>0.003209490740740741</v>
      </c>
      <c r="H11" s="87">
        <f t="shared" si="1"/>
        <v>12.982329606923907</v>
      </c>
      <c r="I11" s="263"/>
    </row>
    <row r="12" spans="1:9" ht="19.5">
      <c r="A12" s="264"/>
      <c r="B12" s="55"/>
      <c r="C12" s="56" t="s">
        <v>251</v>
      </c>
      <c r="D12" s="89" t="s">
        <v>252</v>
      </c>
      <c r="E12" s="58"/>
      <c r="F12" s="59">
        <v>0.03210648148148148</v>
      </c>
      <c r="G12" s="74">
        <f t="shared" si="0"/>
        <v>0.003210648148148148</v>
      </c>
      <c r="H12" s="87">
        <f t="shared" si="1"/>
        <v>12.977649603460707</v>
      </c>
      <c r="I12" s="263"/>
    </row>
    <row r="13" spans="1:9" ht="18">
      <c r="A13" s="426"/>
      <c r="B13" s="427"/>
      <c r="C13" s="427"/>
      <c r="D13" s="265"/>
      <c r="E13" s="266"/>
      <c r="F13" s="267"/>
      <c r="G13" s="268"/>
      <c r="H13" s="123"/>
      <c r="I13" s="269"/>
    </row>
  </sheetData>
  <mergeCells count="4">
    <mergeCell ref="A1:I1"/>
    <mergeCell ref="A2:I2"/>
    <mergeCell ref="A5:D5"/>
    <mergeCell ref="A13:C1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1"/>
  <sheetViews>
    <sheetView zoomScale="75" zoomScaleNormal="75" workbookViewId="0" topLeftCell="A1">
      <selection activeCell="A1" sqref="A1:I51"/>
    </sheetView>
  </sheetViews>
  <sheetFormatPr defaultColWidth="9.140625" defaultRowHeight="12.75"/>
  <cols>
    <col min="1" max="1" width="7.421875" style="0" bestFit="1" customWidth="1"/>
    <col min="2" max="2" width="3.421875" style="0" bestFit="1" customWidth="1"/>
    <col min="3" max="3" width="13.140625" style="0" bestFit="1" customWidth="1"/>
    <col min="4" max="4" width="20.421875" style="0" bestFit="1" customWidth="1"/>
    <col min="5" max="5" width="5.421875" style="0" bestFit="1" customWidth="1"/>
    <col min="6" max="6" width="18.8515625" style="0" bestFit="1" customWidth="1"/>
    <col min="7" max="7" width="12.28125" style="0" bestFit="1" customWidth="1"/>
    <col min="8" max="8" width="13.57421875" style="0" bestFit="1" customWidth="1"/>
    <col min="9" max="9" width="10.421875" style="0" bestFit="1" customWidth="1"/>
  </cols>
  <sheetData>
    <row r="1" spans="1:9" ht="27">
      <c r="A1" s="420" t="s">
        <v>627</v>
      </c>
      <c r="B1" s="421"/>
      <c r="C1" s="421"/>
      <c r="D1" s="421"/>
      <c r="E1" s="421"/>
      <c r="F1" s="421"/>
      <c r="G1" s="421"/>
      <c r="H1" s="421"/>
      <c r="I1" s="422"/>
    </row>
    <row r="2" spans="1:9" ht="27">
      <c r="A2" s="423">
        <v>40257</v>
      </c>
      <c r="B2" s="368"/>
      <c r="C2" s="368"/>
      <c r="D2" s="368"/>
      <c r="E2" s="368"/>
      <c r="F2" s="368"/>
      <c r="G2" s="368"/>
      <c r="H2" s="368"/>
      <c r="I2" s="424"/>
    </row>
    <row r="3" spans="1:9" ht="14.25">
      <c r="A3" s="261" t="s">
        <v>119</v>
      </c>
      <c r="B3" s="46" t="s">
        <v>120</v>
      </c>
      <c r="C3" s="47" t="s">
        <v>121</v>
      </c>
      <c r="D3" s="48" t="s">
        <v>122</v>
      </c>
      <c r="E3" s="49"/>
      <c r="F3" s="50" t="s">
        <v>123</v>
      </c>
      <c r="G3" s="51" t="s">
        <v>125</v>
      </c>
      <c r="H3" s="51" t="s">
        <v>124</v>
      </c>
      <c r="I3" s="262" t="s">
        <v>275</v>
      </c>
    </row>
    <row r="4" spans="1:9" ht="14.25">
      <c r="A4" s="261"/>
      <c r="B4" s="46"/>
      <c r="C4" s="47"/>
      <c r="D4" s="48"/>
      <c r="E4" s="49"/>
      <c r="F4" s="50"/>
      <c r="G4" s="51"/>
      <c r="H4" s="51"/>
      <c r="I4" s="262"/>
    </row>
    <row r="5" spans="1:9" ht="19.5">
      <c r="A5" s="425" t="s">
        <v>300</v>
      </c>
      <c r="B5" s="373"/>
      <c r="C5" s="373"/>
      <c r="D5" s="373"/>
      <c r="E5" s="42"/>
      <c r="F5" s="79" t="s">
        <v>117</v>
      </c>
      <c r="G5" s="79" t="s">
        <v>118</v>
      </c>
      <c r="H5" s="80">
        <v>5</v>
      </c>
      <c r="I5" s="270"/>
    </row>
    <row r="6" spans="1:9" ht="19.5">
      <c r="A6" s="264">
        <v>1</v>
      </c>
      <c r="B6" s="55">
        <v>1</v>
      </c>
      <c r="C6" s="56" t="s">
        <v>344</v>
      </c>
      <c r="D6" s="89" t="s">
        <v>343</v>
      </c>
      <c r="E6" s="58"/>
      <c r="F6" s="59">
        <v>0.011574074074074075</v>
      </c>
      <c r="G6" s="74">
        <f aca="true" t="shared" si="0" ref="G6:G12">F6/$H$5</f>
        <v>0.002314814814814815</v>
      </c>
      <c r="H6" s="87">
        <f aca="true" t="shared" si="1" ref="H6:H12">($H$5/F6)/24</f>
        <v>17.999999999999996</v>
      </c>
      <c r="I6" s="271" t="s">
        <v>628</v>
      </c>
    </row>
    <row r="7" spans="1:9" ht="19.5">
      <c r="A7" s="264">
        <v>4</v>
      </c>
      <c r="B7" s="55">
        <v>2</v>
      </c>
      <c r="C7" s="56" t="s">
        <v>126</v>
      </c>
      <c r="D7" s="89" t="s">
        <v>348</v>
      </c>
      <c r="E7" s="58"/>
      <c r="F7" s="59">
        <v>0.014097222222222221</v>
      </c>
      <c r="G7" s="74">
        <f t="shared" si="0"/>
        <v>0.0028194444444444443</v>
      </c>
      <c r="H7" s="87">
        <f t="shared" si="1"/>
        <v>14.778325123152712</v>
      </c>
      <c r="I7" s="271"/>
    </row>
    <row r="8" spans="1:9" ht="19.5">
      <c r="A8" s="264">
        <v>13</v>
      </c>
      <c r="B8" s="55">
        <v>3</v>
      </c>
      <c r="C8" s="56" t="s">
        <v>339</v>
      </c>
      <c r="D8" s="89" t="s">
        <v>422</v>
      </c>
      <c r="E8" s="58"/>
      <c r="F8" s="59">
        <v>0.01798611111111111</v>
      </c>
      <c r="G8" s="74">
        <f t="shared" si="0"/>
        <v>0.0035972222222222217</v>
      </c>
      <c r="H8" s="87">
        <f t="shared" si="1"/>
        <v>11.583011583011585</v>
      </c>
      <c r="I8" s="263"/>
    </row>
    <row r="9" spans="1:9" ht="19.5">
      <c r="A9" s="264">
        <v>20</v>
      </c>
      <c r="B9" s="55">
        <v>4</v>
      </c>
      <c r="C9" s="56" t="s">
        <v>225</v>
      </c>
      <c r="D9" s="89" t="s">
        <v>349</v>
      </c>
      <c r="E9" s="58"/>
      <c r="F9" s="59">
        <v>0.020590277777777777</v>
      </c>
      <c r="G9" s="74">
        <f t="shared" si="0"/>
        <v>0.004118055555555555</v>
      </c>
      <c r="H9" s="87">
        <f t="shared" si="1"/>
        <v>10.118043844856661</v>
      </c>
      <c r="I9" s="263"/>
    </row>
    <row r="10" spans="1:9" ht="19.5">
      <c r="A10" s="264">
        <v>22</v>
      </c>
      <c r="B10" s="55">
        <v>5</v>
      </c>
      <c r="C10" s="56" t="s">
        <v>199</v>
      </c>
      <c r="D10" s="89" t="s">
        <v>629</v>
      </c>
      <c r="E10" s="58"/>
      <c r="F10" s="59">
        <v>0.0212962962962963</v>
      </c>
      <c r="G10" s="74">
        <f t="shared" si="0"/>
        <v>0.0042592592592592595</v>
      </c>
      <c r="H10" s="87">
        <f t="shared" si="1"/>
        <v>9.782608695652172</v>
      </c>
      <c r="I10" s="263"/>
    </row>
    <row r="11" spans="1:9" ht="19.5">
      <c r="A11" s="264">
        <v>23</v>
      </c>
      <c r="B11" s="55">
        <v>6</v>
      </c>
      <c r="C11" s="56" t="s">
        <v>258</v>
      </c>
      <c r="D11" s="89" t="s">
        <v>630</v>
      </c>
      <c r="E11" s="58"/>
      <c r="F11" s="59">
        <v>0.02172453703703704</v>
      </c>
      <c r="G11" s="74">
        <f t="shared" si="0"/>
        <v>0.004344907407407408</v>
      </c>
      <c r="H11" s="87">
        <f t="shared" si="1"/>
        <v>9.589770911028236</v>
      </c>
      <c r="I11" s="263"/>
    </row>
    <row r="12" spans="1:9" ht="19.5">
      <c r="A12" s="264">
        <v>24</v>
      </c>
      <c r="B12" s="55">
        <v>7</v>
      </c>
      <c r="C12" s="56" t="s">
        <v>280</v>
      </c>
      <c r="D12" s="89" t="s">
        <v>631</v>
      </c>
      <c r="E12" s="58"/>
      <c r="F12" s="59">
        <v>0.02172453703703704</v>
      </c>
      <c r="G12" s="74">
        <f t="shared" si="0"/>
        <v>0.004344907407407408</v>
      </c>
      <c r="H12" s="87">
        <f t="shared" si="1"/>
        <v>9.589770911028236</v>
      </c>
      <c r="I12" s="263"/>
    </row>
    <row r="13" spans="1:9" ht="19.5">
      <c r="A13" s="264"/>
      <c r="B13" s="55"/>
      <c r="C13" s="56"/>
      <c r="D13" s="89"/>
      <c r="E13" s="58"/>
      <c r="F13" s="59"/>
      <c r="G13" s="74"/>
      <c r="H13" s="87"/>
      <c r="I13" s="263"/>
    </row>
    <row r="14" spans="1:9" ht="19.5">
      <c r="A14" s="264"/>
      <c r="B14" s="63"/>
      <c r="C14" s="56"/>
      <c r="E14" s="58"/>
      <c r="F14" s="59"/>
      <c r="G14" s="59"/>
      <c r="H14" s="60"/>
      <c r="I14" s="263"/>
    </row>
    <row r="15" spans="1:9" ht="19.5">
      <c r="A15" s="425" t="s">
        <v>295</v>
      </c>
      <c r="B15" s="373"/>
      <c r="C15" s="373"/>
      <c r="D15" s="373"/>
      <c r="E15" s="58"/>
      <c r="F15" s="79" t="s">
        <v>117</v>
      </c>
      <c r="G15" s="88" t="s">
        <v>118</v>
      </c>
      <c r="H15" s="80">
        <v>7.5</v>
      </c>
      <c r="I15" s="272"/>
    </row>
    <row r="16" spans="1:9" ht="19.5">
      <c r="A16" s="264">
        <v>4</v>
      </c>
      <c r="B16" s="55">
        <v>8</v>
      </c>
      <c r="C16" s="56" t="s">
        <v>345</v>
      </c>
      <c r="D16" s="89" t="s">
        <v>353</v>
      </c>
      <c r="E16" s="58"/>
      <c r="F16" s="59">
        <v>0.02287037037037037</v>
      </c>
      <c r="G16" s="74">
        <f>F16/$H$15</f>
        <v>0.0030493827160493828</v>
      </c>
      <c r="H16" s="87">
        <f>($H$15/F16)/24</f>
        <v>13.663967611336032</v>
      </c>
      <c r="I16" s="271"/>
    </row>
    <row r="17" spans="1:9" ht="19.5">
      <c r="A17" s="264">
        <v>8</v>
      </c>
      <c r="B17" s="55">
        <v>9</v>
      </c>
      <c r="C17" s="56" t="s">
        <v>142</v>
      </c>
      <c r="D17" s="89" t="s">
        <v>632</v>
      </c>
      <c r="E17" s="58"/>
      <c r="F17" s="59">
        <v>0.02440972222222222</v>
      </c>
      <c r="G17" s="74">
        <f>F17/$H$15</f>
        <v>0.0032546296296296295</v>
      </c>
      <c r="H17" s="87">
        <f>($H$15/F17)/24</f>
        <v>12.802275960170697</v>
      </c>
      <c r="I17" s="263"/>
    </row>
    <row r="18" spans="1:9" ht="19.5">
      <c r="A18" s="264">
        <v>11</v>
      </c>
      <c r="B18" s="55">
        <v>10</v>
      </c>
      <c r="C18" s="56" t="s">
        <v>243</v>
      </c>
      <c r="D18" s="89" t="s">
        <v>355</v>
      </c>
      <c r="E18" s="58"/>
      <c r="F18" s="59">
        <v>0.02521990740740741</v>
      </c>
      <c r="G18" s="74">
        <f>F18/$H$15</f>
        <v>0.0033626543209876545</v>
      </c>
      <c r="H18" s="87">
        <f>($H$15/F18)/24</f>
        <v>12.39100504818724</v>
      </c>
      <c r="I18" s="263"/>
    </row>
    <row r="19" spans="1:9" ht="19.5">
      <c r="A19" s="264">
        <v>18</v>
      </c>
      <c r="B19" s="55">
        <v>11</v>
      </c>
      <c r="C19" s="56" t="s">
        <v>633</v>
      </c>
      <c r="D19" s="89" t="s">
        <v>425</v>
      </c>
      <c r="E19" s="58">
        <v>85</v>
      </c>
      <c r="F19" s="59">
        <v>0.03090277777777778</v>
      </c>
      <c r="G19" s="74">
        <f>F19/$H$15</f>
        <v>0.004120370370370371</v>
      </c>
      <c r="H19" s="87">
        <f>($H$15/F19)/24</f>
        <v>10.112359550561797</v>
      </c>
      <c r="I19" s="263"/>
    </row>
    <row r="20" spans="1:9" ht="19.5">
      <c r="A20" s="264">
        <v>20</v>
      </c>
      <c r="B20" s="55">
        <v>12</v>
      </c>
      <c r="C20" s="56" t="s">
        <v>417</v>
      </c>
      <c r="D20" s="89" t="s">
        <v>418</v>
      </c>
      <c r="E20" s="58"/>
      <c r="F20" s="59">
        <v>0.03259259259259259</v>
      </c>
      <c r="G20" s="74">
        <f>F20/$H$15</f>
        <v>0.004345679012345679</v>
      </c>
      <c r="H20" s="87">
        <f>($H$15/F20)/24</f>
        <v>9.588068181818182</v>
      </c>
      <c r="I20" s="263"/>
    </row>
    <row r="21" spans="1:9" ht="19.5">
      <c r="A21" s="428" t="s">
        <v>634</v>
      </c>
      <c r="B21" s="429"/>
      <c r="C21" s="429"/>
      <c r="D21" s="74"/>
      <c r="E21" s="58"/>
      <c r="F21" s="59"/>
      <c r="G21" s="74"/>
      <c r="H21" s="87"/>
      <c r="I21" s="263"/>
    </row>
    <row r="22" spans="1:9" ht="19.5">
      <c r="A22" s="264"/>
      <c r="B22" s="55"/>
      <c r="C22" s="56"/>
      <c r="D22" s="74"/>
      <c r="E22" s="58"/>
      <c r="F22" s="59"/>
      <c r="G22" s="74"/>
      <c r="H22" s="87"/>
      <c r="I22" s="263"/>
    </row>
    <row r="23" spans="1:9" ht="19.5">
      <c r="A23" s="425" t="s">
        <v>286</v>
      </c>
      <c r="B23" s="373"/>
      <c r="C23" s="373"/>
      <c r="D23" s="373"/>
      <c r="E23" s="58"/>
      <c r="F23" s="79" t="s">
        <v>117</v>
      </c>
      <c r="G23" s="80" t="s">
        <v>118</v>
      </c>
      <c r="H23" s="80">
        <v>10</v>
      </c>
      <c r="I23" s="263"/>
    </row>
    <row r="24" spans="1:9" ht="19.5">
      <c r="A24" s="264">
        <v>3</v>
      </c>
      <c r="B24" s="55">
        <v>13</v>
      </c>
      <c r="C24" s="56" t="s">
        <v>170</v>
      </c>
      <c r="D24" s="89" t="s">
        <v>343</v>
      </c>
      <c r="E24" s="58"/>
      <c r="F24" s="59">
        <v>0.02619212962962963</v>
      </c>
      <c r="G24" s="74">
        <f aca="true" t="shared" si="2" ref="G24:G50">F24/$H$23</f>
        <v>0.002619212962962963</v>
      </c>
      <c r="H24" s="87">
        <f aca="true" t="shared" si="3" ref="H24:H50">($H$23/F24)/24</f>
        <v>15.90808661069377</v>
      </c>
      <c r="I24" s="263"/>
    </row>
    <row r="25" spans="1:9" ht="19.5">
      <c r="A25" s="264">
        <v>6</v>
      </c>
      <c r="B25" s="55">
        <v>14</v>
      </c>
      <c r="C25" s="56" t="s">
        <v>185</v>
      </c>
      <c r="D25" s="89" t="s">
        <v>346</v>
      </c>
      <c r="E25" s="58"/>
      <c r="F25" s="59">
        <v>0.02666666666666667</v>
      </c>
      <c r="G25" s="74">
        <f t="shared" si="2"/>
        <v>0.002666666666666667</v>
      </c>
      <c r="H25" s="87">
        <f t="shared" si="3"/>
        <v>15.625</v>
      </c>
      <c r="I25" s="263"/>
    </row>
    <row r="26" spans="1:9" ht="19.5">
      <c r="A26" s="264">
        <v>9</v>
      </c>
      <c r="B26" s="55">
        <v>15</v>
      </c>
      <c r="C26" s="56" t="s">
        <v>569</v>
      </c>
      <c r="D26" s="89" t="s">
        <v>419</v>
      </c>
      <c r="E26" s="58"/>
      <c r="F26" s="59">
        <v>0.02763888888888889</v>
      </c>
      <c r="G26" s="74">
        <f t="shared" si="2"/>
        <v>0.002763888888888889</v>
      </c>
      <c r="H26" s="87">
        <f t="shared" si="3"/>
        <v>15.075376884422111</v>
      </c>
      <c r="I26" s="263"/>
    </row>
    <row r="27" spans="1:9" ht="19.5">
      <c r="A27" s="264">
        <v>10</v>
      </c>
      <c r="B27" s="55">
        <v>16</v>
      </c>
      <c r="C27" s="56" t="s">
        <v>168</v>
      </c>
      <c r="D27" s="89" t="s">
        <v>421</v>
      </c>
      <c r="E27" s="58"/>
      <c r="F27" s="59">
        <v>0.02774305555555556</v>
      </c>
      <c r="G27" s="74">
        <f t="shared" si="2"/>
        <v>0.002774305555555556</v>
      </c>
      <c r="H27" s="87">
        <f t="shared" si="3"/>
        <v>15.018773466833538</v>
      </c>
      <c r="I27" s="263"/>
    </row>
    <row r="28" spans="1:9" ht="19.5">
      <c r="A28" s="264">
        <v>11</v>
      </c>
      <c r="B28" s="55">
        <v>17</v>
      </c>
      <c r="C28" s="56" t="s">
        <v>265</v>
      </c>
      <c r="D28" s="89" t="s">
        <v>352</v>
      </c>
      <c r="E28" s="58"/>
      <c r="F28" s="59">
        <v>0.02774305555555556</v>
      </c>
      <c r="G28" s="74">
        <f t="shared" si="2"/>
        <v>0.002774305555555556</v>
      </c>
      <c r="H28" s="87">
        <f t="shared" si="3"/>
        <v>15.018773466833538</v>
      </c>
      <c r="I28" s="263"/>
    </row>
    <row r="29" spans="1:9" ht="19.5">
      <c r="A29" s="264">
        <v>12</v>
      </c>
      <c r="B29" s="55">
        <v>18</v>
      </c>
      <c r="C29" s="56" t="s">
        <v>168</v>
      </c>
      <c r="D29" s="89" t="s">
        <v>353</v>
      </c>
      <c r="E29" s="58"/>
      <c r="F29" s="59">
        <v>0.02775462962962963</v>
      </c>
      <c r="G29" s="74">
        <f t="shared" si="2"/>
        <v>0.002775462962962963</v>
      </c>
      <c r="H29" s="87">
        <f t="shared" si="3"/>
        <v>15.012510425354463</v>
      </c>
      <c r="I29" s="263"/>
    </row>
    <row r="30" spans="1:9" ht="19.5">
      <c r="A30" s="264">
        <v>13</v>
      </c>
      <c r="B30" s="55">
        <v>19</v>
      </c>
      <c r="C30" s="56" t="s">
        <v>139</v>
      </c>
      <c r="D30" s="89" t="s">
        <v>419</v>
      </c>
      <c r="E30" s="58"/>
      <c r="F30" s="59">
        <v>0.027766203703703706</v>
      </c>
      <c r="G30" s="74">
        <f t="shared" si="2"/>
        <v>0.0027766203703703707</v>
      </c>
      <c r="H30" s="87">
        <f t="shared" si="3"/>
        <v>15.006252605252186</v>
      </c>
      <c r="I30" s="263"/>
    </row>
    <row r="31" spans="1:9" ht="19.5">
      <c r="A31" s="264">
        <v>14</v>
      </c>
      <c r="B31" s="55">
        <v>20</v>
      </c>
      <c r="C31" s="56" t="s">
        <v>154</v>
      </c>
      <c r="D31" s="89" t="s">
        <v>351</v>
      </c>
      <c r="E31" s="58"/>
      <c r="F31" s="59">
        <v>0.027766203703703706</v>
      </c>
      <c r="G31" s="74">
        <f t="shared" si="2"/>
        <v>0.0027766203703703707</v>
      </c>
      <c r="H31" s="87">
        <f t="shared" si="3"/>
        <v>15.006252605252186</v>
      </c>
      <c r="I31" s="263"/>
    </row>
    <row r="32" spans="1:9" ht="19.5">
      <c r="A32" s="264">
        <v>15</v>
      </c>
      <c r="B32" s="55">
        <v>21</v>
      </c>
      <c r="C32" s="56" t="s">
        <v>211</v>
      </c>
      <c r="D32" s="89" t="s">
        <v>635</v>
      </c>
      <c r="E32" s="58"/>
      <c r="F32" s="59">
        <v>0.02820601851851852</v>
      </c>
      <c r="G32" s="74">
        <f t="shared" si="2"/>
        <v>0.002820601851851852</v>
      </c>
      <c r="H32" s="87">
        <f t="shared" si="3"/>
        <v>14.772260976610587</v>
      </c>
      <c r="I32" s="263"/>
    </row>
    <row r="33" spans="1:9" ht="19.5">
      <c r="A33" s="264">
        <v>16</v>
      </c>
      <c r="B33" s="55">
        <v>22</v>
      </c>
      <c r="C33" s="56" t="s">
        <v>211</v>
      </c>
      <c r="D33" s="89" t="s">
        <v>350</v>
      </c>
      <c r="E33" s="58"/>
      <c r="F33" s="59">
        <v>0.028611111111111115</v>
      </c>
      <c r="G33" s="74">
        <f t="shared" si="2"/>
        <v>0.0028611111111111116</v>
      </c>
      <c r="H33" s="87">
        <f t="shared" si="3"/>
        <v>14.563106796116502</v>
      </c>
      <c r="I33" s="263"/>
    </row>
    <row r="34" spans="1:9" ht="19.5">
      <c r="A34" s="264">
        <v>19</v>
      </c>
      <c r="B34" s="55">
        <v>23</v>
      </c>
      <c r="C34" s="56" t="s">
        <v>144</v>
      </c>
      <c r="D34" s="89" t="s">
        <v>415</v>
      </c>
      <c r="E34" s="58"/>
      <c r="F34" s="59">
        <v>0.028912037037037038</v>
      </c>
      <c r="G34" s="74">
        <f t="shared" si="2"/>
        <v>0.002891203703703704</v>
      </c>
      <c r="H34" s="87">
        <f t="shared" si="3"/>
        <v>14.411529223378702</v>
      </c>
      <c r="I34" s="263"/>
    </row>
    <row r="35" spans="1:9" ht="19.5">
      <c r="A35" s="264">
        <v>21</v>
      </c>
      <c r="B35" s="55">
        <v>24</v>
      </c>
      <c r="C35" s="56" t="s">
        <v>208</v>
      </c>
      <c r="D35" s="89" t="s">
        <v>636</v>
      </c>
      <c r="E35" s="58"/>
      <c r="F35" s="59">
        <v>0.02980324074074074</v>
      </c>
      <c r="G35" s="74">
        <f t="shared" si="2"/>
        <v>0.002980324074074074</v>
      </c>
      <c r="H35" s="87">
        <f t="shared" si="3"/>
        <v>13.980582524271846</v>
      </c>
      <c r="I35" s="263"/>
    </row>
    <row r="36" spans="1:9" ht="19.5">
      <c r="A36" s="264">
        <v>28</v>
      </c>
      <c r="B36" s="55">
        <v>25</v>
      </c>
      <c r="C36" s="56" t="s">
        <v>172</v>
      </c>
      <c r="D36" s="89" t="s">
        <v>637</v>
      </c>
      <c r="E36" s="58"/>
      <c r="F36" s="59">
        <v>0.030648148148148147</v>
      </c>
      <c r="G36" s="74">
        <f t="shared" si="2"/>
        <v>0.0030648148148148145</v>
      </c>
      <c r="H36" s="87">
        <f t="shared" si="3"/>
        <v>13.595166163141995</v>
      </c>
      <c r="I36" s="263"/>
    </row>
    <row r="37" spans="1:9" ht="19.5">
      <c r="A37" s="264">
        <v>32</v>
      </c>
      <c r="B37" s="55">
        <v>26</v>
      </c>
      <c r="C37" s="56" t="s">
        <v>363</v>
      </c>
      <c r="D37" s="89" t="s">
        <v>638</v>
      </c>
      <c r="E37" s="58"/>
      <c r="F37" s="59">
        <v>0.03239583333333333</v>
      </c>
      <c r="G37" s="74">
        <f t="shared" si="2"/>
        <v>0.003239583333333333</v>
      </c>
      <c r="H37" s="87">
        <f t="shared" si="3"/>
        <v>12.861736334405144</v>
      </c>
      <c r="I37" s="263"/>
    </row>
    <row r="38" spans="1:9" ht="19.5">
      <c r="A38" s="264">
        <v>35</v>
      </c>
      <c r="B38" s="55">
        <v>27</v>
      </c>
      <c r="C38" s="56" t="s">
        <v>182</v>
      </c>
      <c r="D38" s="89" t="s">
        <v>102</v>
      </c>
      <c r="E38" s="58"/>
      <c r="F38" s="59">
        <v>0.033726851851851855</v>
      </c>
      <c r="G38" s="74">
        <f t="shared" si="2"/>
        <v>0.0033726851851851856</v>
      </c>
      <c r="H38" s="87">
        <f t="shared" si="3"/>
        <v>12.354152367879202</v>
      </c>
      <c r="I38" s="263"/>
    </row>
    <row r="39" spans="1:9" ht="19.5">
      <c r="A39" s="264">
        <v>37</v>
      </c>
      <c r="B39" s="55">
        <v>28</v>
      </c>
      <c r="C39" s="56" t="s">
        <v>140</v>
      </c>
      <c r="D39" s="89" t="s">
        <v>347</v>
      </c>
      <c r="E39" s="58"/>
      <c r="F39" s="59">
        <v>0.03453703703703704</v>
      </c>
      <c r="G39" s="74">
        <f t="shared" si="2"/>
        <v>0.003453703703703704</v>
      </c>
      <c r="H39" s="87">
        <f t="shared" si="3"/>
        <v>12.064343163538872</v>
      </c>
      <c r="I39" s="263"/>
    </row>
    <row r="40" spans="1:9" ht="19.5">
      <c r="A40" s="264">
        <v>40</v>
      </c>
      <c r="B40" s="55">
        <v>29</v>
      </c>
      <c r="C40" s="56" t="s">
        <v>296</v>
      </c>
      <c r="D40" s="89" t="s">
        <v>639</v>
      </c>
      <c r="E40" s="58"/>
      <c r="F40" s="59">
        <v>0.03584490740740741</v>
      </c>
      <c r="G40" s="74">
        <f t="shared" si="2"/>
        <v>0.003584490740740741</v>
      </c>
      <c r="H40" s="87">
        <f t="shared" si="3"/>
        <v>11.62415240555376</v>
      </c>
      <c r="I40" s="263"/>
    </row>
    <row r="41" spans="1:9" ht="19.5">
      <c r="A41" s="264">
        <v>41</v>
      </c>
      <c r="B41" s="55">
        <v>30</v>
      </c>
      <c r="C41" s="56" t="s">
        <v>426</v>
      </c>
      <c r="D41" s="89" t="s">
        <v>425</v>
      </c>
      <c r="E41" s="58"/>
      <c r="F41" s="59">
        <v>0.03640046296296296</v>
      </c>
      <c r="G41" s="74">
        <f t="shared" si="2"/>
        <v>0.003640046296296296</v>
      </c>
      <c r="H41" s="87">
        <f t="shared" si="3"/>
        <v>11.446740858505565</v>
      </c>
      <c r="I41" s="263"/>
    </row>
    <row r="42" spans="1:9" ht="19.5">
      <c r="A42" s="264">
        <v>42</v>
      </c>
      <c r="B42" s="55">
        <v>31</v>
      </c>
      <c r="C42" s="56" t="s">
        <v>126</v>
      </c>
      <c r="D42" s="89" t="s">
        <v>357</v>
      </c>
      <c r="E42" s="58"/>
      <c r="F42" s="59">
        <v>0.036412037037037034</v>
      </c>
      <c r="G42" s="74">
        <f t="shared" si="2"/>
        <v>0.0036412037037037034</v>
      </c>
      <c r="H42" s="87">
        <f t="shared" si="3"/>
        <v>11.443102352193263</v>
      </c>
      <c r="I42" s="263"/>
    </row>
    <row r="43" spans="1:9" ht="19.5">
      <c r="A43" s="264">
        <v>43</v>
      </c>
      <c r="B43" s="55">
        <v>32</v>
      </c>
      <c r="C43" s="56" t="s">
        <v>160</v>
      </c>
      <c r="D43" s="89" t="s">
        <v>640</v>
      </c>
      <c r="E43" s="58"/>
      <c r="F43" s="59">
        <v>0.036423611111111115</v>
      </c>
      <c r="G43" s="74">
        <v>0</v>
      </c>
      <c r="H43" s="87">
        <f t="shared" si="3"/>
        <v>11.439466158245947</v>
      </c>
      <c r="I43" s="263"/>
    </row>
    <row r="44" spans="1:9" ht="19.5">
      <c r="A44" s="264">
        <v>44</v>
      </c>
      <c r="B44" s="55">
        <v>33</v>
      </c>
      <c r="C44" s="56" t="s">
        <v>169</v>
      </c>
      <c r="D44" s="89" t="s">
        <v>421</v>
      </c>
      <c r="E44" s="58"/>
      <c r="F44" s="59">
        <v>0.036423611111111115</v>
      </c>
      <c r="G44" s="74">
        <f t="shared" si="2"/>
        <v>0.0036423611111111114</v>
      </c>
      <c r="H44" s="87">
        <f t="shared" si="3"/>
        <v>11.439466158245947</v>
      </c>
      <c r="I44" s="263"/>
    </row>
    <row r="45" spans="1:9" ht="19.5">
      <c r="A45" s="264">
        <v>46</v>
      </c>
      <c r="B45" s="55">
        <v>34</v>
      </c>
      <c r="C45" s="56" t="s">
        <v>520</v>
      </c>
      <c r="D45" s="89" t="s">
        <v>641</v>
      </c>
      <c r="E45" s="58"/>
      <c r="F45" s="59">
        <v>0.037488425925925925</v>
      </c>
      <c r="G45" s="74">
        <f t="shared" si="2"/>
        <v>0.0037488425925925927</v>
      </c>
      <c r="H45" s="87">
        <f t="shared" si="3"/>
        <v>11.114541525162087</v>
      </c>
      <c r="I45" s="263"/>
    </row>
    <row r="46" spans="1:9" ht="19.5">
      <c r="A46" s="264">
        <v>47</v>
      </c>
      <c r="B46" s="55">
        <v>35</v>
      </c>
      <c r="C46" s="56" t="s">
        <v>147</v>
      </c>
      <c r="D46" s="89" t="s">
        <v>416</v>
      </c>
      <c r="E46" s="58"/>
      <c r="F46" s="59">
        <v>0.03765046296296296</v>
      </c>
      <c r="G46" s="74">
        <f t="shared" si="2"/>
        <v>0.0037650462962962963</v>
      </c>
      <c r="H46" s="87">
        <f t="shared" si="3"/>
        <v>11.066707654472795</v>
      </c>
      <c r="I46" s="263"/>
    </row>
    <row r="47" spans="1:9" ht="19.5">
      <c r="A47" s="264">
        <v>48</v>
      </c>
      <c r="B47" s="55">
        <v>36</v>
      </c>
      <c r="C47" s="56" t="s">
        <v>241</v>
      </c>
      <c r="D47" s="89" t="s">
        <v>424</v>
      </c>
      <c r="E47" s="58"/>
      <c r="F47" s="59">
        <v>0.03765046296296296</v>
      </c>
      <c r="G47" s="74">
        <f t="shared" si="2"/>
        <v>0.0037650462962962963</v>
      </c>
      <c r="H47" s="87">
        <f t="shared" si="3"/>
        <v>11.066707654472795</v>
      </c>
      <c r="I47" s="263"/>
    </row>
    <row r="48" spans="1:9" ht="19.5">
      <c r="A48" s="264">
        <v>49</v>
      </c>
      <c r="B48" s="55">
        <v>37</v>
      </c>
      <c r="C48" s="56" t="s">
        <v>329</v>
      </c>
      <c r="D48" s="89" t="s">
        <v>356</v>
      </c>
      <c r="E48" s="58"/>
      <c r="F48" s="59">
        <v>0.039375</v>
      </c>
      <c r="G48" s="74">
        <f t="shared" si="2"/>
        <v>0.0039375</v>
      </c>
      <c r="H48" s="87">
        <f t="shared" si="3"/>
        <v>10.582010582010582</v>
      </c>
      <c r="I48" s="263"/>
    </row>
    <row r="49" spans="1:9" ht="19.5">
      <c r="A49" s="264">
        <v>52</v>
      </c>
      <c r="B49" s="55">
        <v>38</v>
      </c>
      <c r="C49" s="56" t="s">
        <v>261</v>
      </c>
      <c r="D49" s="89" t="s">
        <v>642</v>
      </c>
      <c r="E49" s="58"/>
      <c r="F49" s="59">
        <v>0.04101851851851852</v>
      </c>
      <c r="G49" s="74">
        <f t="shared" si="2"/>
        <v>0.004101851851851851</v>
      </c>
      <c r="H49" s="87">
        <f t="shared" si="3"/>
        <v>10.15801354401806</v>
      </c>
      <c r="I49" s="263"/>
    </row>
    <row r="50" spans="1:9" ht="19.5">
      <c r="A50" s="264">
        <v>53</v>
      </c>
      <c r="B50" s="55">
        <v>39</v>
      </c>
      <c r="C50" s="56" t="s">
        <v>250</v>
      </c>
      <c r="D50" s="89" t="s">
        <v>643</v>
      </c>
      <c r="E50" s="58"/>
      <c r="F50" s="59">
        <v>0.0431712962962963</v>
      </c>
      <c r="G50" s="74">
        <f t="shared" si="2"/>
        <v>0.00431712962962963</v>
      </c>
      <c r="H50" s="87">
        <f t="shared" si="3"/>
        <v>9.651474530831099</v>
      </c>
      <c r="I50" s="263"/>
    </row>
    <row r="51" spans="1:9" ht="18">
      <c r="A51" s="426" t="s">
        <v>644</v>
      </c>
      <c r="B51" s="427"/>
      <c r="C51" s="427"/>
      <c r="D51" s="265"/>
      <c r="E51" s="266"/>
      <c r="F51" s="267"/>
      <c r="G51" s="268"/>
      <c r="H51" s="123"/>
      <c r="I51" s="269"/>
    </row>
  </sheetData>
  <mergeCells count="7">
    <mergeCell ref="A21:C21"/>
    <mergeCell ref="A23:D23"/>
    <mergeCell ref="A51:C51"/>
    <mergeCell ref="A1:I1"/>
    <mergeCell ref="A2:I2"/>
    <mergeCell ref="A5:D5"/>
    <mergeCell ref="A15:D1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workbookViewId="0" topLeftCell="A1">
      <selection activeCell="A1" sqref="A1:I14"/>
    </sheetView>
  </sheetViews>
  <sheetFormatPr defaultColWidth="9.140625" defaultRowHeight="12.75"/>
  <cols>
    <col min="1" max="1" width="7.421875" style="0" bestFit="1" customWidth="1"/>
    <col min="2" max="2" width="3.00390625" style="0" bestFit="1" customWidth="1"/>
    <col min="3" max="3" width="13.140625" style="0" bestFit="1" customWidth="1"/>
    <col min="4" max="4" width="19.421875" style="0" bestFit="1" customWidth="1"/>
    <col min="6" max="6" width="18.8515625" style="0" bestFit="1" customWidth="1"/>
    <col min="7" max="7" width="12.28125" style="0" bestFit="1" customWidth="1"/>
    <col min="8" max="8" width="15.8515625" style="0" bestFit="1" customWidth="1"/>
    <col min="9" max="9" width="19.140625" style="0" bestFit="1" customWidth="1"/>
  </cols>
  <sheetData>
    <row r="1" spans="1:9" ht="27">
      <c r="A1" s="420" t="s">
        <v>645</v>
      </c>
      <c r="B1" s="421"/>
      <c r="C1" s="421"/>
      <c r="D1" s="421"/>
      <c r="E1" s="421"/>
      <c r="F1" s="421"/>
      <c r="G1" s="421"/>
      <c r="H1" s="421"/>
      <c r="I1" s="422"/>
    </row>
    <row r="2" spans="1:9" ht="27">
      <c r="A2" s="423">
        <v>40258</v>
      </c>
      <c r="B2" s="368"/>
      <c r="C2" s="368"/>
      <c r="D2" s="368"/>
      <c r="E2" s="368"/>
      <c r="F2" s="368"/>
      <c r="G2" s="368"/>
      <c r="H2" s="368"/>
      <c r="I2" s="424"/>
    </row>
    <row r="3" spans="1:9" ht="14.25">
      <c r="A3" s="261" t="s">
        <v>119</v>
      </c>
      <c r="B3" s="46" t="s">
        <v>120</v>
      </c>
      <c r="C3" s="47" t="s">
        <v>121</v>
      </c>
      <c r="D3" s="48" t="s">
        <v>122</v>
      </c>
      <c r="E3" s="49"/>
      <c r="F3" s="50" t="s">
        <v>123</v>
      </c>
      <c r="G3" s="51" t="s">
        <v>125</v>
      </c>
      <c r="H3" s="51" t="s">
        <v>124</v>
      </c>
      <c r="I3" s="262" t="s">
        <v>275</v>
      </c>
    </row>
    <row r="4" spans="1:9" ht="14.25">
      <c r="A4" s="261"/>
      <c r="B4" s="46"/>
      <c r="C4" s="47"/>
      <c r="D4" s="48"/>
      <c r="E4" s="49"/>
      <c r="F4" s="50"/>
      <c r="G4" s="51"/>
      <c r="H4" s="51"/>
      <c r="I4" s="262"/>
    </row>
    <row r="5" spans="1:9" ht="19.5">
      <c r="A5" s="425" t="s">
        <v>646</v>
      </c>
      <c r="B5" s="373"/>
      <c r="C5" s="373"/>
      <c r="D5" s="373"/>
      <c r="E5" s="42"/>
      <c r="F5" s="79" t="s">
        <v>117</v>
      </c>
      <c r="G5" s="79" t="s">
        <v>118</v>
      </c>
      <c r="H5" s="216">
        <v>21.0975</v>
      </c>
      <c r="I5" s="270"/>
    </row>
    <row r="6" spans="1:9" ht="19.5">
      <c r="A6" s="264">
        <v>1</v>
      </c>
      <c r="B6" s="55">
        <v>1</v>
      </c>
      <c r="C6" s="56" t="s">
        <v>647</v>
      </c>
      <c r="D6" s="89" t="s">
        <v>648</v>
      </c>
      <c r="E6" s="58"/>
      <c r="F6" s="59">
        <v>0.04869212962962963</v>
      </c>
      <c r="G6" s="273">
        <f>F6/$H$5</f>
        <v>0.002307957323361992</v>
      </c>
      <c r="H6" s="140">
        <f>($H$5/F6)/24</f>
        <v>18.053482291419066</v>
      </c>
      <c r="I6" s="271" t="s">
        <v>649</v>
      </c>
    </row>
    <row r="7" spans="1:9" ht="19.5">
      <c r="A7" s="264">
        <v>2</v>
      </c>
      <c r="B7" s="55">
        <v>2</v>
      </c>
      <c r="C7" s="56" t="s">
        <v>650</v>
      </c>
      <c r="D7" s="89" t="s">
        <v>651</v>
      </c>
      <c r="E7" s="58"/>
      <c r="F7" s="59">
        <v>0.04990740740740741</v>
      </c>
      <c r="G7" s="273">
        <f>F7/$H$5</f>
        <v>0.0023655602515657024</v>
      </c>
      <c r="H7" s="140">
        <f>($H$5/F7)/24</f>
        <v>17.61386827458256</v>
      </c>
      <c r="I7" s="271" t="s">
        <v>652</v>
      </c>
    </row>
    <row r="8" spans="1:9" ht="19.5">
      <c r="A8" s="264">
        <v>3</v>
      </c>
      <c r="B8" s="55">
        <v>3</v>
      </c>
      <c r="C8" s="56" t="s">
        <v>140</v>
      </c>
      <c r="D8" s="89" t="s">
        <v>131</v>
      </c>
      <c r="E8" s="58"/>
      <c r="F8" s="59">
        <v>0.050486111111111114</v>
      </c>
      <c r="G8" s="273">
        <f>F8/$H$5</f>
        <v>0.0023929902173769934</v>
      </c>
      <c r="H8" s="140">
        <f>($H$5/F8)/24</f>
        <v>17.411966987620357</v>
      </c>
      <c r="I8" s="271" t="s">
        <v>653</v>
      </c>
    </row>
    <row r="9" spans="1:9" ht="19.5">
      <c r="A9" s="264">
        <v>3</v>
      </c>
      <c r="B9" s="55">
        <v>4</v>
      </c>
      <c r="C9" s="56" t="s">
        <v>191</v>
      </c>
      <c r="D9" s="89" t="s">
        <v>192</v>
      </c>
      <c r="E9" s="58"/>
      <c r="F9" s="59">
        <v>0.07113425925925926</v>
      </c>
      <c r="G9" s="273">
        <f>F9/$H$5</f>
        <v>0.003371691397523842</v>
      </c>
      <c r="H9" s="140">
        <f>($H$5/F9)/24</f>
        <v>12.357793686950863</v>
      </c>
      <c r="I9" s="271" t="s">
        <v>654</v>
      </c>
    </row>
    <row r="10" spans="1:9" ht="19.5">
      <c r="A10" s="264">
        <v>2</v>
      </c>
      <c r="B10" s="55">
        <v>5</v>
      </c>
      <c r="C10" s="56" t="s">
        <v>306</v>
      </c>
      <c r="D10" s="89" t="s">
        <v>307</v>
      </c>
      <c r="E10" s="58"/>
      <c r="F10" s="59">
        <v>0.07535879629629628</v>
      </c>
      <c r="G10" s="273">
        <f>F10/$H$5</f>
        <v>0.003571930147946263</v>
      </c>
      <c r="H10" s="140">
        <f>($H$5/F10)/24</f>
        <v>11.665028413454158</v>
      </c>
      <c r="I10" s="274" t="s">
        <v>655</v>
      </c>
    </row>
    <row r="11" spans="1:9" ht="19.5">
      <c r="A11" s="264"/>
      <c r="B11" s="63"/>
      <c r="C11" s="56"/>
      <c r="E11" s="58"/>
      <c r="F11" s="59"/>
      <c r="G11" s="59"/>
      <c r="H11" s="60"/>
      <c r="I11" s="263"/>
    </row>
    <row r="12" spans="1:9" ht="19.5">
      <c r="A12" s="425" t="s">
        <v>656</v>
      </c>
      <c r="B12" s="373"/>
      <c r="C12" s="373"/>
      <c r="D12" s="373"/>
      <c r="E12" s="58"/>
      <c r="F12" s="79" t="s">
        <v>117</v>
      </c>
      <c r="G12" s="88" t="s">
        <v>118</v>
      </c>
      <c r="H12" s="80">
        <v>7</v>
      </c>
      <c r="I12" s="272"/>
    </row>
    <row r="13" spans="1:9" ht="19.5">
      <c r="A13" s="264">
        <v>2</v>
      </c>
      <c r="B13" s="55">
        <v>6</v>
      </c>
      <c r="C13" s="56" t="s">
        <v>359</v>
      </c>
      <c r="D13" s="89" t="s">
        <v>358</v>
      </c>
      <c r="E13" s="58"/>
      <c r="F13" s="59">
        <v>0.021377314814814818</v>
      </c>
      <c r="G13" s="273">
        <f>F13/$H$12</f>
        <v>0.003053902116402117</v>
      </c>
      <c r="H13" s="140">
        <f>($H$12/F13)/24</f>
        <v>13.64374661613427</v>
      </c>
      <c r="I13" s="271"/>
    </row>
    <row r="14" spans="1:9" ht="19.5">
      <c r="A14" s="264">
        <v>4</v>
      </c>
      <c r="B14" s="55">
        <v>9</v>
      </c>
      <c r="C14" s="56" t="s">
        <v>251</v>
      </c>
      <c r="D14" s="89" t="s">
        <v>252</v>
      </c>
      <c r="E14" s="58"/>
      <c r="F14" s="59">
        <v>0.023391203703703702</v>
      </c>
      <c r="G14" s="273">
        <f>F14/$H$12</f>
        <v>0.0033416005291005287</v>
      </c>
      <c r="H14" s="140">
        <f>($H$12/F14)/24</f>
        <v>12.469074715487382</v>
      </c>
      <c r="I14" s="263"/>
    </row>
  </sheetData>
  <mergeCells count="4">
    <mergeCell ref="A1:I1"/>
    <mergeCell ref="A2:I2"/>
    <mergeCell ref="A5:D5"/>
    <mergeCell ref="A12:D1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A1" sqref="A1:I52"/>
    </sheetView>
  </sheetViews>
  <sheetFormatPr defaultColWidth="9.140625" defaultRowHeight="12.75"/>
  <cols>
    <col min="1" max="1" width="7.28125" style="0" bestFit="1" customWidth="1"/>
    <col min="2" max="2" width="3.28125" style="0" bestFit="1" customWidth="1"/>
    <col min="3" max="3" width="14.28125" style="0" bestFit="1" customWidth="1"/>
    <col min="4" max="4" width="29.8515625" style="0" bestFit="1" customWidth="1"/>
    <col min="5" max="5" width="5.421875" style="0" bestFit="1" customWidth="1"/>
    <col min="6" max="6" width="19.00390625" style="0" bestFit="1" customWidth="1"/>
    <col min="7" max="7" width="12.28125" style="0" bestFit="1" customWidth="1"/>
    <col min="8" max="8" width="13.7109375" style="0" bestFit="1" customWidth="1"/>
    <col min="9" max="9" width="16.7109375" style="0" bestFit="1" customWidth="1"/>
  </cols>
  <sheetData>
    <row r="1" spans="1:9" ht="27">
      <c r="A1" s="420" t="s">
        <v>267</v>
      </c>
      <c r="B1" s="421"/>
      <c r="C1" s="421"/>
      <c r="D1" s="421"/>
      <c r="E1" s="421"/>
      <c r="F1" s="421"/>
      <c r="G1" s="421"/>
      <c r="H1" s="421"/>
      <c r="I1" s="422"/>
    </row>
    <row r="2" spans="1:9" ht="27">
      <c r="A2" s="423">
        <v>40251</v>
      </c>
      <c r="B2" s="368"/>
      <c r="C2" s="368"/>
      <c r="D2" s="368"/>
      <c r="E2" s="368"/>
      <c r="F2" s="368"/>
      <c r="G2" s="368"/>
      <c r="H2" s="368"/>
      <c r="I2" s="424"/>
    </row>
    <row r="3" spans="1:9" ht="14.25">
      <c r="A3" s="261" t="s">
        <v>119</v>
      </c>
      <c r="B3" s="46" t="s">
        <v>120</v>
      </c>
      <c r="C3" s="47" t="s">
        <v>121</v>
      </c>
      <c r="D3" s="48" t="s">
        <v>122</v>
      </c>
      <c r="E3" s="49"/>
      <c r="F3" s="50" t="s">
        <v>123</v>
      </c>
      <c r="G3" s="51" t="s">
        <v>125</v>
      </c>
      <c r="H3" s="51" t="s">
        <v>124</v>
      </c>
      <c r="I3" s="262" t="s">
        <v>275</v>
      </c>
    </row>
    <row r="4" spans="1:9" ht="14.25">
      <c r="A4" s="261"/>
      <c r="B4" s="46"/>
      <c r="C4" s="47"/>
      <c r="D4" s="48"/>
      <c r="E4" s="49"/>
      <c r="F4" s="50"/>
      <c r="G4" s="51"/>
      <c r="H4" s="51"/>
      <c r="I4" s="262"/>
    </row>
    <row r="5" spans="1:9" ht="19.5">
      <c r="A5" s="425" t="s">
        <v>284</v>
      </c>
      <c r="B5" s="373"/>
      <c r="C5" s="373"/>
      <c r="D5" s="373"/>
      <c r="E5" s="42"/>
      <c r="F5" s="79" t="s">
        <v>117</v>
      </c>
      <c r="G5" s="79" t="s">
        <v>118</v>
      </c>
      <c r="H5" s="80">
        <v>4</v>
      </c>
      <c r="I5" s="270"/>
    </row>
    <row r="6" spans="1:9" ht="19.5">
      <c r="A6" s="264">
        <v>35</v>
      </c>
      <c r="B6" s="55">
        <v>1</v>
      </c>
      <c r="C6" s="56" t="s">
        <v>253</v>
      </c>
      <c r="D6" s="89" t="s">
        <v>135</v>
      </c>
      <c r="E6" s="58"/>
      <c r="F6" s="59">
        <v>0.0121875</v>
      </c>
      <c r="G6" s="74">
        <f>F6/$H$5</f>
        <v>0.003046875</v>
      </c>
      <c r="H6" s="87">
        <f>($H$5/F6)/24</f>
        <v>13.675213675213675</v>
      </c>
      <c r="I6" s="271" t="s">
        <v>104</v>
      </c>
    </row>
    <row r="7" spans="1:9" ht="19.5">
      <c r="A7" s="264">
        <v>36</v>
      </c>
      <c r="B7" s="55">
        <v>2</v>
      </c>
      <c r="C7" s="56" t="s">
        <v>251</v>
      </c>
      <c r="D7" s="89" t="s">
        <v>252</v>
      </c>
      <c r="E7" s="58"/>
      <c r="F7" s="59">
        <v>0.012407407407407409</v>
      </c>
      <c r="G7" s="74">
        <f>F7/$H$5</f>
        <v>0.003101851851851852</v>
      </c>
      <c r="H7" s="87">
        <f>($H$5/F7)/24</f>
        <v>13.432835820895521</v>
      </c>
      <c r="I7" s="271" t="s">
        <v>105</v>
      </c>
    </row>
    <row r="8" spans="1:9" ht="19.5">
      <c r="A8" s="264">
        <v>98</v>
      </c>
      <c r="B8" s="55">
        <v>3</v>
      </c>
      <c r="C8" s="56" t="s">
        <v>431</v>
      </c>
      <c r="D8" s="89" t="s">
        <v>657</v>
      </c>
      <c r="E8" s="58"/>
      <c r="F8" s="59">
        <v>0.017511574074074072</v>
      </c>
      <c r="G8" s="74">
        <f>F8/$H$5</f>
        <v>0.004377893518518518</v>
      </c>
      <c r="H8" s="87">
        <f>($H$5/F8)/24</f>
        <v>9.517514871116987</v>
      </c>
      <c r="I8" s="263"/>
    </row>
    <row r="9" spans="1:9" ht="19.5">
      <c r="A9" s="264">
        <v>100</v>
      </c>
      <c r="B9" s="55">
        <v>4</v>
      </c>
      <c r="C9" s="56" t="s">
        <v>113</v>
      </c>
      <c r="D9" s="89" t="s">
        <v>274</v>
      </c>
      <c r="E9" s="58"/>
      <c r="F9" s="59">
        <v>0.017777777777777778</v>
      </c>
      <c r="G9" s="74">
        <f>F9/$H$5</f>
        <v>0.0044444444444444444</v>
      </c>
      <c r="H9" s="87">
        <f>($H$5/F9)/24</f>
        <v>9.375</v>
      </c>
      <c r="I9" s="263"/>
    </row>
    <row r="10" spans="1:9" ht="19.5">
      <c r="A10" s="264">
        <v>104</v>
      </c>
      <c r="B10" s="55">
        <v>5</v>
      </c>
      <c r="C10" s="56" t="s">
        <v>432</v>
      </c>
      <c r="D10" s="89" t="s">
        <v>657</v>
      </c>
      <c r="E10" s="58"/>
      <c r="F10" s="59">
        <v>0.018194444444444444</v>
      </c>
      <c r="G10" s="74">
        <f>F10/$H$5</f>
        <v>0.004548611111111111</v>
      </c>
      <c r="H10" s="87">
        <f>($H$5/F10)/24</f>
        <v>9.160305343511451</v>
      </c>
      <c r="I10" s="263"/>
    </row>
    <row r="11" spans="1:9" ht="19.5">
      <c r="A11" s="428" t="s">
        <v>658</v>
      </c>
      <c r="B11" s="429"/>
      <c r="C11" s="429"/>
      <c r="D11" s="74"/>
      <c r="E11" s="58"/>
      <c r="F11" s="59"/>
      <c r="G11" s="59"/>
      <c r="H11" s="60"/>
      <c r="I11" s="263"/>
    </row>
    <row r="12" spans="1:9" ht="19.5">
      <c r="A12" s="264"/>
      <c r="B12" s="63"/>
      <c r="C12" s="56"/>
      <c r="D12" s="74"/>
      <c r="E12" s="58"/>
      <c r="F12" s="59"/>
      <c r="G12" s="59"/>
      <c r="H12" s="60"/>
      <c r="I12" s="263"/>
    </row>
    <row r="13" spans="1:9" ht="19.5">
      <c r="A13" s="425" t="s">
        <v>285</v>
      </c>
      <c r="B13" s="373"/>
      <c r="C13" s="373"/>
      <c r="D13" s="373"/>
      <c r="E13" s="58"/>
      <c r="F13" s="79" t="s">
        <v>117</v>
      </c>
      <c r="G13" s="88" t="s">
        <v>118</v>
      </c>
      <c r="H13" s="80">
        <v>8</v>
      </c>
      <c r="I13" s="272"/>
    </row>
    <row r="14" spans="1:9" ht="19.5">
      <c r="A14" s="264">
        <v>2</v>
      </c>
      <c r="B14" s="55">
        <v>6</v>
      </c>
      <c r="C14" s="56" t="s">
        <v>344</v>
      </c>
      <c r="D14" s="89" t="s">
        <v>167</v>
      </c>
      <c r="E14" s="58"/>
      <c r="F14" s="59">
        <v>0.0190625</v>
      </c>
      <c r="G14" s="74">
        <f aca="true" t="shared" si="0" ref="G14:G19">F14/$H$13</f>
        <v>0.0023828125</v>
      </c>
      <c r="H14" s="87">
        <f aca="true" t="shared" si="1" ref="H14:H19">($H$13/F14)/24</f>
        <v>17.48633879781421</v>
      </c>
      <c r="I14" s="271" t="s">
        <v>659</v>
      </c>
    </row>
    <row r="15" spans="1:9" ht="19.5">
      <c r="A15" s="264">
        <v>133</v>
      </c>
      <c r="B15" s="55">
        <v>7</v>
      </c>
      <c r="C15" s="56" t="s">
        <v>261</v>
      </c>
      <c r="D15" s="89" t="s">
        <v>262</v>
      </c>
      <c r="E15" s="58"/>
      <c r="F15" s="59">
        <v>0.030393518518518518</v>
      </c>
      <c r="G15" s="74">
        <f t="shared" si="0"/>
        <v>0.0037991898148148147</v>
      </c>
      <c r="H15" s="87">
        <f t="shared" si="1"/>
        <v>10.967250571210968</v>
      </c>
      <c r="I15" s="263"/>
    </row>
    <row r="16" spans="1:9" ht="19.5">
      <c r="A16" s="264">
        <v>135</v>
      </c>
      <c r="B16" s="55">
        <v>8</v>
      </c>
      <c r="C16" s="56" t="s">
        <v>297</v>
      </c>
      <c r="D16" s="89" t="s">
        <v>298</v>
      </c>
      <c r="E16" s="58"/>
      <c r="F16" s="59">
        <v>0.030636574074074076</v>
      </c>
      <c r="G16" s="74">
        <f t="shared" si="0"/>
        <v>0.0038295717592592596</v>
      </c>
      <c r="H16" s="87">
        <f t="shared" si="1"/>
        <v>10.880241783150737</v>
      </c>
      <c r="I16" s="263"/>
    </row>
    <row r="17" spans="1:9" ht="19.5">
      <c r="A17" s="264">
        <v>148</v>
      </c>
      <c r="B17" s="55">
        <v>9</v>
      </c>
      <c r="C17" s="56" t="s">
        <v>254</v>
      </c>
      <c r="D17" s="89" t="s">
        <v>255</v>
      </c>
      <c r="E17" s="58">
        <v>85</v>
      </c>
      <c r="F17" s="59">
        <v>0.03146990740740741</v>
      </c>
      <c r="G17" s="74">
        <f t="shared" si="0"/>
        <v>0.0039337384259259265</v>
      </c>
      <c r="H17" s="87">
        <f t="shared" si="1"/>
        <v>10.592129459360057</v>
      </c>
      <c r="I17" s="263"/>
    </row>
    <row r="18" spans="1:9" ht="19.5">
      <c r="A18" s="264">
        <v>194</v>
      </c>
      <c r="B18" s="55">
        <v>10</v>
      </c>
      <c r="C18" s="56" t="s">
        <v>316</v>
      </c>
      <c r="D18" s="89" t="s">
        <v>148</v>
      </c>
      <c r="E18" s="58"/>
      <c r="F18" s="59">
        <v>0.037083333333333336</v>
      </c>
      <c r="G18" s="74">
        <f t="shared" si="0"/>
        <v>0.004635416666666667</v>
      </c>
      <c r="H18" s="87">
        <f t="shared" si="1"/>
        <v>8.988764044943819</v>
      </c>
      <c r="I18" s="263"/>
    </row>
    <row r="19" spans="1:9" ht="19.5">
      <c r="A19" s="264">
        <v>195</v>
      </c>
      <c r="B19" s="55">
        <v>11</v>
      </c>
      <c r="C19" s="56" t="s">
        <v>417</v>
      </c>
      <c r="D19" s="89" t="s">
        <v>315</v>
      </c>
      <c r="E19" s="58"/>
      <c r="F19" s="59">
        <v>0.0370949074074074</v>
      </c>
      <c r="G19" s="74">
        <f t="shared" si="0"/>
        <v>0.004636863425925925</v>
      </c>
      <c r="H19" s="87">
        <f t="shared" si="1"/>
        <v>8.985959438377536</v>
      </c>
      <c r="I19" s="263"/>
    </row>
    <row r="20" spans="1:9" ht="19.5">
      <c r="A20" s="428" t="s">
        <v>634</v>
      </c>
      <c r="B20" s="429"/>
      <c r="C20" s="429"/>
      <c r="D20" s="74"/>
      <c r="E20" s="58"/>
      <c r="F20" s="59"/>
      <c r="G20" s="74"/>
      <c r="H20" s="87"/>
      <c r="I20" s="263"/>
    </row>
    <row r="21" spans="1:9" ht="19.5">
      <c r="A21" s="264"/>
      <c r="B21" s="55"/>
      <c r="C21" s="56"/>
      <c r="D21" s="74"/>
      <c r="E21" s="58"/>
      <c r="F21" s="59"/>
      <c r="G21" s="74"/>
      <c r="H21" s="87"/>
      <c r="I21" s="263"/>
    </row>
    <row r="22" spans="1:9" ht="19.5">
      <c r="A22" s="425" t="s">
        <v>269</v>
      </c>
      <c r="B22" s="373"/>
      <c r="C22" s="373"/>
      <c r="D22" s="373"/>
      <c r="E22" s="58"/>
      <c r="F22" s="79" t="s">
        <v>117</v>
      </c>
      <c r="G22" s="80" t="s">
        <v>118</v>
      </c>
      <c r="H22" s="80">
        <v>12</v>
      </c>
      <c r="I22" s="263"/>
    </row>
    <row r="23" spans="1:9" ht="19.5">
      <c r="A23" s="264">
        <v>7</v>
      </c>
      <c r="B23" s="55">
        <v>12</v>
      </c>
      <c r="C23" s="56" t="s">
        <v>582</v>
      </c>
      <c r="D23" s="89" t="s">
        <v>583</v>
      </c>
      <c r="E23" s="58"/>
      <c r="F23" s="59">
        <v>0.03149305555555556</v>
      </c>
      <c r="G23" s="74">
        <f aca="true" t="shared" si="2" ref="G23:G51">F23/$H$22</f>
        <v>0.0026244212962962966</v>
      </c>
      <c r="H23" s="87">
        <f aca="true" t="shared" si="3" ref="H23:H47">($H$22/F23)/24</f>
        <v>15.876515986769569</v>
      </c>
      <c r="I23" s="263"/>
    </row>
    <row r="24" spans="1:9" ht="19.5">
      <c r="A24" s="264">
        <v>8</v>
      </c>
      <c r="B24" s="55">
        <v>13</v>
      </c>
      <c r="C24" s="56" t="s">
        <v>170</v>
      </c>
      <c r="D24" s="89" t="s">
        <v>167</v>
      </c>
      <c r="E24" s="58"/>
      <c r="F24" s="59">
        <v>0.031504629629629625</v>
      </c>
      <c r="G24" s="74">
        <f t="shared" si="2"/>
        <v>0.0026253858024691355</v>
      </c>
      <c r="H24" s="87">
        <f t="shared" si="3"/>
        <v>15.870683321087439</v>
      </c>
      <c r="I24" s="263"/>
    </row>
    <row r="25" spans="1:9" ht="19.5">
      <c r="A25" s="264">
        <v>19</v>
      </c>
      <c r="B25" s="55">
        <v>14</v>
      </c>
      <c r="C25" s="56" t="s">
        <v>168</v>
      </c>
      <c r="D25" s="89" t="s">
        <v>146</v>
      </c>
      <c r="E25" s="58"/>
      <c r="F25" s="59">
        <v>0.033935185185185186</v>
      </c>
      <c r="G25" s="74">
        <f t="shared" si="2"/>
        <v>0.002827932098765432</v>
      </c>
      <c r="H25" s="87">
        <f t="shared" si="3"/>
        <v>14.733969986357435</v>
      </c>
      <c r="I25" s="263"/>
    </row>
    <row r="26" spans="1:9" ht="19.5">
      <c r="A26" s="264">
        <v>20</v>
      </c>
      <c r="B26" s="55">
        <v>15</v>
      </c>
      <c r="C26" s="56" t="s">
        <v>154</v>
      </c>
      <c r="D26" s="89" t="s">
        <v>189</v>
      </c>
      <c r="E26" s="58"/>
      <c r="F26" s="59">
        <v>0.03394675925925926</v>
      </c>
      <c r="G26" s="74">
        <f t="shared" si="2"/>
        <v>0.002828896604938272</v>
      </c>
      <c r="H26" s="87">
        <f t="shared" si="3"/>
        <v>14.728946471189907</v>
      </c>
      <c r="I26" s="263"/>
    </row>
    <row r="27" spans="1:9" ht="19.5">
      <c r="A27" s="264">
        <v>21</v>
      </c>
      <c r="B27" s="55">
        <v>16</v>
      </c>
      <c r="C27" s="56" t="s">
        <v>265</v>
      </c>
      <c r="D27" s="89" t="s">
        <v>266</v>
      </c>
      <c r="E27" s="58"/>
      <c r="F27" s="59">
        <v>0.03394675925925926</v>
      </c>
      <c r="G27" s="74">
        <f t="shared" si="2"/>
        <v>0.002828896604938272</v>
      </c>
      <c r="H27" s="87">
        <f t="shared" si="3"/>
        <v>14.728946471189907</v>
      </c>
      <c r="I27" s="263"/>
    </row>
    <row r="28" spans="1:9" ht="19.5">
      <c r="A28" s="264">
        <v>24</v>
      </c>
      <c r="B28" s="55">
        <v>17</v>
      </c>
      <c r="C28" s="56" t="s">
        <v>282</v>
      </c>
      <c r="D28" s="89" t="s">
        <v>268</v>
      </c>
      <c r="E28" s="58"/>
      <c r="F28" s="59">
        <v>0.03434027777777778</v>
      </c>
      <c r="G28" s="74">
        <f t="shared" si="2"/>
        <v>0.002861689814814815</v>
      </c>
      <c r="H28" s="87">
        <f t="shared" si="3"/>
        <v>14.560161779575326</v>
      </c>
      <c r="I28" s="263"/>
    </row>
    <row r="29" spans="1:9" ht="19.5">
      <c r="A29" s="264">
        <v>39</v>
      </c>
      <c r="B29" s="55">
        <v>18</v>
      </c>
      <c r="C29" s="56" t="s">
        <v>128</v>
      </c>
      <c r="D29" s="89" t="s">
        <v>130</v>
      </c>
      <c r="E29" s="58"/>
      <c r="F29" s="59">
        <v>0.035486111111111114</v>
      </c>
      <c r="G29" s="74">
        <f t="shared" si="2"/>
        <v>0.002957175925925926</v>
      </c>
      <c r="H29" s="87">
        <f t="shared" si="3"/>
        <v>14.090019569471623</v>
      </c>
      <c r="I29" s="263"/>
    </row>
    <row r="30" spans="1:9" ht="19.5">
      <c r="A30" s="264">
        <v>40</v>
      </c>
      <c r="B30" s="55">
        <v>19</v>
      </c>
      <c r="C30" s="56" t="s">
        <v>128</v>
      </c>
      <c r="D30" s="89" t="s">
        <v>141</v>
      </c>
      <c r="E30" s="58"/>
      <c r="F30" s="59">
        <v>0.035486111111111114</v>
      </c>
      <c r="G30" s="74">
        <f t="shared" si="2"/>
        <v>0.002957175925925926</v>
      </c>
      <c r="H30" s="87">
        <f t="shared" si="3"/>
        <v>14.090019569471623</v>
      </c>
      <c r="I30" s="263"/>
    </row>
    <row r="31" spans="1:9" ht="19.5">
      <c r="A31" s="264">
        <v>43</v>
      </c>
      <c r="B31" s="55">
        <v>20</v>
      </c>
      <c r="C31" s="56" t="s">
        <v>263</v>
      </c>
      <c r="D31" s="89" t="s">
        <v>272</v>
      </c>
      <c r="E31" s="58"/>
      <c r="F31" s="59">
        <v>0.0355787037037037</v>
      </c>
      <c r="G31" s="74">
        <f t="shared" si="2"/>
        <v>0.002964891975308642</v>
      </c>
      <c r="H31" s="87">
        <f t="shared" si="3"/>
        <v>14.053350683148992</v>
      </c>
      <c r="I31" s="263"/>
    </row>
    <row r="32" spans="1:9" ht="19.5">
      <c r="A32" s="264">
        <v>47</v>
      </c>
      <c r="B32" s="55">
        <v>21</v>
      </c>
      <c r="C32" s="56" t="s">
        <v>229</v>
      </c>
      <c r="D32" s="89" t="s">
        <v>230</v>
      </c>
      <c r="E32" s="58"/>
      <c r="F32" s="59">
        <v>0.03579861111111111</v>
      </c>
      <c r="G32" s="74">
        <f t="shared" si="2"/>
        <v>0.0029832175925925924</v>
      </c>
      <c r="H32" s="87">
        <f t="shared" si="3"/>
        <v>13.96702230843841</v>
      </c>
      <c r="I32" s="263"/>
    </row>
    <row r="33" spans="1:9" ht="19.5">
      <c r="A33" s="264">
        <v>57</v>
      </c>
      <c r="B33" s="55">
        <v>22</v>
      </c>
      <c r="C33" s="56" t="s">
        <v>211</v>
      </c>
      <c r="D33" s="89" t="s">
        <v>151</v>
      </c>
      <c r="E33" s="58"/>
      <c r="F33" s="59">
        <v>0.03644675925925926</v>
      </c>
      <c r="G33" s="74">
        <f t="shared" si="2"/>
        <v>0.003037229938271605</v>
      </c>
      <c r="H33" s="87">
        <f t="shared" si="3"/>
        <v>13.718640838361383</v>
      </c>
      <c r="I33" s="263"/>
    </row>
    <row r="34" spans="1:9" ht="19.5">
      <c r="A34" s="264">
        <v>69</v>
      </c>
      <c r="B34" s="55">
        <v>23</v>
      </c>
      <c r="C34" s="56" t="s">
        <v>172</v>
      </c>
      <c r="D34" s="89" t="s">
        <v>173</v>
      </c>
      <c r="E34" s="58"/>
      <c r="F34" s="59">
        <v>0.03751157407407407</v>
      </c>
      <c r="G34" s="74">
        <f t="shared" si="2"/>
        <v>0.0031259645061728395</v>
      </c>
      <c r="H34" s="87">
        <f t="shared" si="3"/>
        <v>13.329219376735574</v>
      </c>
      <c r="I34" s="263"/>
    </row>
    <row r="35" spans="1:9" ht="19.5">
      <c r="A35" s="264">
        <v>81</v>
      </c>
      <c r="B35" s="55">
        <v>24</v>
      </c>
      <c r="C35" s="56" t="s">
        <v>190</v>
      </c>
      <c r="D35" s="89" t="s">
        <v>131</v>
      </c>
      <c r="E35" s="58"/>
      <c r="F35" s="59">
        <v>0.038148148148148146</v>
      </c>
      <c r="G35" s="74">
        <f t="shared" si="2"/>
        <v>0.003179012345679012</v>
      </c>
      <c r="H35" s="87">
        <f t="shared" si="3"/>
        <v>13.106796116504855</v>
      </c>
      <c r="I35" s="263"/>
    </row>
    <row r="36" spans="1:9" ht="19.5">
      <c r="A36" s="264">
        <v>92</v>
      </c>
      <c r="B36" s="55">
        <v>25</v>
      </c>
      <c r="C36" s="56" t="s">
        <v>128</v>
      </c>
      <c r="D36" s="89" t="s">
        <v>196</v>
      </c>
      <c r="E36" s="58"/>
      <c r="F36" s="59">
        <v>0.03900462962962963</v>
      </c>
      <c r="G36" s="74">
        <f t="shared" si="2"/>
        <v>0.003250385802469136</v>
      </c>
      <c r="H36" s="87">
        <f t="shared" si="3"/>
        <v>12.818991097922847</v>
      </c>
      <c r="I36" s="263"/>
    </row>
    <row r="37" spans="1:9" ht="19.5">
      <c r="A37" s="264">
        <v>99</v>
      </c>
      <c r="B37" s="55">
        <v>26</v>
      </c>
      <c r="C37" s="56" t="s">
        <v>231</v>
      </c>
      <c r="D37" s="89" t="s">
        <v>429</v>
      </c>
      <c r="E37" s="58"/>
      <c r="F37" s="59">
        <v>0.039525462962962964</v>
      </c>
      <c r="G37" s="74">
        <f t="shared" si="2"/>
        <v>0.0032937885802469136</v>
      </c>
      <c r="H37" s="87">
        <f t="shared" si="3"/>
        <v>12.650073206442167</v>
      </c>
      <c r="I37" s="263"/>
    </row>
    <row r="38" spans="1:9" ht="19.5">
      <c r="A38" s="264">
        <v>119</v>
      </c>
      <c r="B38" s="55"/>
      <c r="C38" s="56" t="s">
        <v>660</v>
      </c>
      <c r="D38" s="89" t="s">
        <v>661</v>
      </c>
      <c r="E38" s="58"/>
      <c r="F38" s="59">
        <v>0.04071759259259259</v>
      </c>
      <c r="G38" s="74">
        <f t="shared" si="2"/>
        <v>0.0033931327160493826</v>
      </c>
      <c r="H38" s="87">
        <f t="shared" si="3"/>
        <v>12.279704377487208</v>
      </c>
      <c r="I38" s="263"/>
    </row>
    <row r="39" spans="1:9" ht="19.5">
      <c r="A39" s="264">
        <v>163</v>
      </c>
      <c r="B39" s="55">
        <v>27</v>
      </c>
      <c r="C39" s="56" t="s">
        <v>160</v>
      </c>
      <c r="D39" s="89" t="s">
        <v>161</v>
      </c>
      <c r="E39" s="58"/>
      <c r="F39" s="59">
        <v>0.04510416666666667</v>
      </c>
      <c r="G39" s="74">
        <f t="shared" si="2"/>
        <v>0.0037586805555555555</v>
      </c>
      <c r="H39" s="87">
        <f t="shared" si="3"/>
        <v>11.085450346420323</v>
      </c>
      <c r="I39" s="263"/>
    </row>
    <row r="40" spans="1:9" ht="19.5">
      <c r="A40" s="264">
        <v>164</v>
      </c>
      <c r="B40" s="55">
        <v>28</v>
      </c>
      <c r="C40" s="56" t="s">
        <v>169</v>
      </c>
      <c r="D40" s="89" t="s">
        <v>146</v>
      </c>
      <c r="E40" s="58"/>
      <c r="F40" s="59">
        <v>0.04510416666666667</v>
      </c>
      <c r="G40" s="74">
        <f t="shared" si="2"/>
        <v>0.0037586805555555555</v>
      </c>
      <c r="H40" s="87">
        <f t="shared" si="3"/>
        <v>11.085450346420323</v>
      </c>
      <c r="I40" s="263"/>
    </row>
    <row r="41" spans="1:9" ht="19.5">
      <c r="A41" s="264">
        <v>165</v>
      </c>
      <c r="B41" s="55">
        <v>29</v>
      </c>
      <c r="C41" s="56" t="s">
        <v>426</v>
      </c>
      <c r="D41" s="89" t="s">
        <v>301</v>
      </c>
      <c r="E41" s="58"/>
      <c r="F41" s="59">
        <v>0.04510416666666667</v>
      </c>
      <c r="G41" s="74">
        <f t="shared" si="2"/>
        <v>0.0037586805555555555</v>
      </c>
      <c r="H41" s="87">
        <f t="shared" si="3"/>
        <v>11.085450346420323</v>
      </c>
      <c r="I41" s="263"/>
    </row>
    <row r="42" spans="1:9" ht="19.5">
      <c r="A42" s="264">
        <v>166</v>
      </c>
      <c r="B42" s="55">
        <v>30</v>
      </c>
      <c r="C42" s="56" t="s">
        <v>590</v>
      </c>
      <c r="D42" s="89" t="s">
        <v>576</v>
      </c>
      <c r="E42" s="58"/>
      <c r="F42" s="59">
        <v>0.04510416666666667</v>
      </c>
      <c r="G42" s="74">
        <f t="shared" si="2"/>
        <v>0.0037586805555555555</v>
      </c>
      <c r="H42" s="87">
        <f t="shared" si="3"/>
        <v>11.085450346420323</v>
      </c>
      <c r="I42" s="263"/>
    </row>
    <row r="43" spans="1:9" ht="19.5">
      <c r="A43" s="264">
        <v>167</v>
      </c>
      <c r="B43" s="55">
        <v>31</v>
      </c>
      <c r="C43" s="56" t="s">
        <v>219</v>
      </c>
      <c r="D43" s="89" t="s">
        <v>186</v>
      </c>
      <c r="E43" s="58"/>
      <c r="F43" s="59">
        <v>0.04511574074074074</v>
      </c>
      <c r="G43" s="74">
        <f t="shared" si="2"/>
        <v>0.0037596450617283952</v>
      </c>
      <c r="H43" s="87">
        <f t="shared" si="3"/>
        <v>11.08260646485377</v>
      </c>
      <c r="I43" s="263"/>
    </row>
    <row r="44" spans="1:9" ht="19.5">
      <c r="A44" s="264">
        <v>168</v>
      </c>
      <c r="B44" s="55">
        <v>32</v>
      </c>
      <c r="C44" s="56" t="s">
        <v>126</v>
      </c>
      <c r="D44" s="89" t="s">
        <v>195</v>
      </c>
      <c r="E44" s="58"/>
      <c r="F44" s="59">
        <v>0.04512731481481482</v>
      </c>
      <c r="G44" s="74">
        <f t="shared" si="2"/>
        <v>0.003760609567901235</v>
      </c>
      <c r="H44" s="87">
        <f t="shared" si="3"/>
        <v>11.079764042062067</v>
      </c>
      <c r="I44" s="263"/>
    </row>
    <row r="45" spans="1:9" ht="19.5">
      <c r="A45" s="264">
        <v>173</v>
      </c>
      <c r="B45" s="55">
        <v>33</v>
      </c>
      <c r="C45" s="56" t="s">
        <v>140</v>
      </c>
      <c r="D45" s="89" t="s">
        <v>237</v>
      </c>
      <c r="E45" s="58"/>
      <c r="F45" s="59">
        <v>0.04625</v>
      </c>
      <c r="G45" s="74">
        <f t="shared" si="2"/>
        <v>0.0038541666666666668</v>
      </c>
      <c r="H45" s="87">
        <f t="shared" si="3"/>
        <v>10.810810810810812</v>
      </c>
      <c r="I45" s="263"/>
    </row>
    <row r="46" spans="1:9" ht="19.5">
      <c r="A46" s="264">
        <v>174</v>
      </c>
      <c r="B46" s="55">
        <v>34</v>
      </c>
      <c r="C46" s="56" t="s">
        <v>180</v>
      </c>
      <c r="D46" s="89" t="s">
        <v>181</v>
      </c>
      <c r="E46" s="58"/>
      <c r="F46" s="59">
        <v>0.04625</v>
      </c>
      <c r="G46" s="74">
        <f t="shared" si="2"/>
        <v>0.0038541666666666668</v>
      </c>
      <c r="H46" s="87">
        <f t="shared" si="3"/>
        <v>10.810810810810812</v>
      </c>
      <c r="I46" s="263"/>
    </row>
    <row r="47" spans="1:9" ht="19.5">
      <c r="A47" s="264">
        <v>175</v>
      </c>
      <c r="B47" s="55">
        <v>35</v>
      </c>
      <c r="C47" s="56" t="s">
        <v>147</v>
      </c>
      <c r="D47" s="89" t="s">
        <v>148</v>
      </c>
      <c r="E47" s="58"/>
      <c r="F47" s="59">
        <v>0.0462962962962963</v>
      </c>
      <c r="G47" s="74">
        <f t="shared" si="2"/>
        <v>0.003858024691358025</v>
      </c>
      <c r="H47" s="87">
        <f t="shared" si="3"/>
        <v>10.799999999999999</v>
      </c>
      <c r="I47" s="263"/>
    </row>
    <row r="48" spans="1:9" ht="19.5">
      <c r="A48" s="264">
        <v>176</v>
      </c>
      <c r="B48" s="55">
        <v>36</v>
      </c>
      <c r="C48" s="56" t="s">
        <v>241</v>
      </c>
      <c r="D48" s="89" t="s">
        <v>332</v>
      </c>
      <c r="E48" s="58"/>
      <c r="F48" s="59">
        <v>0.046307870370370374</v>
      </c>
      <c r="G48" s="74">
        <f t="shared" si="2"/>
        <v>0.0038589891975308647</v>
      </c>
      <c r="H48" s="87">
        <f>($H$22/F48)/24</f>
        <v>10.797300674831291</v>
      </c>
      <c r="I48" s="263"/>
    </row>
    <row r="49" spans="1:9" ht="19.5">
      <c r="A49" s="264">
        <v>177</v>
      </c>
      <c r="B49" s="55">
        <v>37</v>
      </c>
      <c r="C49" s="56" t="s">
        <v>329</v>
      </c>
      <c r="D49" s="89" t="s">
        <v>198</v>
      </c>
      <c r="E49" s="58"/>
      <c r="F49" s="59">
        <v>0.04631944444444444</v>
      </c>
      <c r="G49" s="74">
        <f t="shared" si="2"/>
        <v>0.0038599537037037036</v>
      </c>
      <c r="H49" s="87">
        <f>($H$22/F49)/24</f>
        <v>10.794602698650676</v>
      </c>
      <c r="I49" s="263"/>
    </row>
    <row r="50" spans="1:9" ht="19.5">
      <c r="A50" s="264">
        <v>178</v>
      </c>
      <c r="B50" s="55">
        <v>38</v>
      </c>
      <c r="C50" s="56" t="s">
        <v>162</v>
      </c>
      <c r="D50" s="89" t="s">
        <v>224</v>
      </c>
      <c r="E50" s="58"/>
      <c r="F50" s="59">
        <v>0.04640046296296296</v>
      </c>
      <c r="G50" s="74">
        <f t="shared" si="2"/>
        <v>0.00386670524691358</v>
      </c>
      <c r="H50" s="87">
        <f>($H$22/F50)/24</f>
        <v>10.77575455225742</v>
      </c>
      <c r="I50" s="263"/>
    </row>
    <row r="51" spans="1:9" ht="19.5">
      <c r="A51" s="264">
        <v>182</v>
      </c>
      <c r="B51" s="55">
        <v>39</v>
      </c>
      <c r="C51" s="56" t="s">
        <v>126</v>
      </c>
      <c r="D51" s="89" t="s">
        <v>283</v>
      </c>
      <c r="E51" s="58"/>
      <c r="F51" s="59">
        <v>0.046516203703703705</v>
      </c>
      <c r="G51" s="74">
        <f t="shared" si="2"/>
        <v>0.0038763503086419755</v>
      </c>
      <c r="H51" s="87">
        <f>($H$22/F51)/24</f>
        <v>10.748942523015677</v>
      </c>
      <c r="I51" s="263"/>
    </row>
    <row r="52" spans="1:9" ht="12.75">
      <c r="A52" s="426" t="s">
        <v>662</v>
      </c>
      <c r="B52" s="427"/>
      <c r="C52" s="427"/>
      <c r="D52" s="275"/>
      <c r="E52" s="266"/>
      <c r="F52" s="268"/>
      <c r="G52" s="268"/>
      <c r="H52" s="123"/>
      <c r="I52" s="269"/>
    </row>
  </sheetData>
  <mergeCells count="8">
    <mergeCell ref="A13:D13"/>
    <mergeCell ref="A20:C20"/>
    <mergeCell ref="A22:D22"/>
    <mergeCell ref="A52:C52"/>
    <mergeCell ref="A1:I1"/>
    <mergeCell ref="A2:I2"/>
    <mergeCell ref="A5:D5"/>
    <mergeCell ref="A11:C1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34">
      <selection activeCell="C19" sqref="C19"/>
    </sheetView>
  </sheetViews>
  <sheetFormatPr defaultColWidth="9.140625" defaultRowHeight="12.75"/>
  <cols>
    <col min="6" max="6" width="5.421875" style="0" customWidth="1"/>
    <col min="8" max="8" width="3.57421875" style="0" customWidth="1"/>
    <col min="9" max="9" width="16.00390625" style="0" customWidth="1"/>
  </cols>
  <sheetData>
    <row r="1" spans="1:9" ht="26.25">
      <c r="A1" s="430" t="s">
        <v>663</v>
      </c>
      <c r="B1" s="431"/>
      <c r="C1" s="431"/>
      <c r="D1" s="431"/>
      <c r="E1" s="431"/>
      <c r="F1" s="431"/>
      <c r="G1" s="431"/>
      <c r="H1" s="431"/>
      <c r="I1" s="432"/>
    </row>
    <row r="2" spans="1:9" ht="19.5" thickBot="1">
      <c r="A2" s="433" t="s">
        <v>664</v>
      </c>
      <c r="B2" s="434"/>
      <c r="C2" s="434"/>
      <c r="D2" s="434"/>
      <c r="E2" s="434"/>
      <c r="F2" s="434"/>
      <c r="G2" s="434"/>
      <c r="H2" s="434"/>
      <c r="I2" s="435"/>
    </row>
    <row r="3" spans="1:9" ht="13.5" thickBot="1">
      <c r="A3" s="309" t="s">
        <v>300</v>
      </c>
      <c r="B3" s="310"/>
      <c r="C3" s="310"/>
      <c r="D3" s="310"/>
      <c r="E3" s="310"/>
      <c r="F3" s="310"/>
      <c r="G3" s="310"/>
      <c r="H3" s="310"/>
      <c r="I3" s="311"/>
    </row>
    <row r="4" spans="1:9" ht="12.75">
      <c r="A4" s="276" t="s">
        <v>665</v>
      </c>
      <c r="B4" s="277" t="s">
        <v>120</v>
      </c>
      <c r="C4" s="278" t="s">
        <v>666</v>
      </c>
      <c r="D4" s="278"/>
      <c r="E4" s="279" t="s">
        <v>667</v>
      </c>
      <c r="F4" s="279"/>
      <c r="G4" s="279" t="s">
        <v>668</v>
      </c>
      <c r="H4" s="279"/>
      <c r="I4" s="279" t="s">
        <v>669</v>
      </c>
    </row>
    <row r="5" spans="1:9" ht="18">
      <c r="A5" s="280" t="s">
        <v>670</v>
      </c>
      <c r="B5" s="281">
        <v>1</v>
      </c>
      <c r="C5" s="282" t="s">
        <v>84</v>
      </c>
      <c r="D5" s="282"/>
      <c r="E5" s="283" t="s">
        <v>671</v>
      </c>
      <c r="F5" s="283"/>
      <c r="G5" s="284">
        <f>('[1]Kiewit10'!$J$3/E5)/24</f>
        <v>16.01423487544484</v>
      </c>
      <c r="H5" s="26"/>
      <c r="I5" s="285">
        <f>E5/'[1]Kiewit10'!$J$3</f>
        <v>0.002601851851851852</v>
      </c>
    </row>
    <row r="6" spans="1:9" ht="18">
      <c r="A6" s="286" t="s">
        <v>672</v>
      </c>
      <c r="B6" s="281">
        <v>2</v>
      </c>
      <c r="C6" s="282" t="s">
        <v>673</v>
      </c>
      <c r="D6" s="282"/>
      <c r="E6" s="287">
        <v>0.01951388888888889</v>
      </c>
      <c r="F6" s="287"/>
      <c r="G6" s="284">
        <f>('[1]Kiewit10'!$J$3/E6)/24</f>
        <v>10.676156583629892</v>
      </c>
      <c r="H6" s="26"/>
      <c r="I6" s="285">
        <f>E6/'[1]Kiewit10'!$J$3</f>
        <v>0.003902777777777778</v>
      </c>
    </row>
    <row r="7" spans="1:9" ht="18">
      <c r="A7" s="288" t="s">
        <v>674</v>
      </c>
      <c r="B7" s="281">
        <v>3</v>
      </c>
      <c r="C7" s="282" t="s">
        <v>675</v>
      </c>
      <c r="D7" s="282"/>
      <c r="E7" s="287">
        <v>0.019525462962962963</v>
      </c>
      <c r="F7" s="287"/>
      <c r="G7" s="284">
        <f>('[1]Kiewit10'!$J$3/E7)/24</f>
        <v>10.669828097213989</v>
      </c>
      <c r="H7" s="26"/>
      <c r="I7" s="285">
        <f>E7/'[1]Kiewit10'!$J$3</f>
        <v>0.003905092592592593</v>
      </c>
    </row>
    <row r="8" spans="1:9" ht="18">
      <c r="A8" s="288" t="s">
        <v>676</v>
      </c>
      <c r="B8" s="281">
        <v>4</v>
      </c>
      <c r="C8" s="282" t="s">
        <v>677</v>
      </c>
      <c r="D8" s="282"/>
      <c r="E8" s="283" t="s">
        <v>678</v>
      </c>
      <c r="F8" s="283"/>
      <c r="G8" s="284">
        <f>('[1]Kiewit10'!$J$3/E8)/24</f>
        <v>9.988901220865705</v>
      </c>
      <c r="H8" s="26"/>
      <c r="I8" s="285">
        <f>E8/'[1]Kiewit10'!$J$3</f>
        <v>0.004171296296296296</v>
      </c>
    </row>
    <row r="9" spans="1:9" ht="18">
      <c r="A9" s="288" t="s">
        <v>679</v>
      </c>
      <c r="B9" s="281">
        <v>5</v>
      </c>
      <c r="C9" s="282" t="s">
        <v>680</v>
      </c>
      <c r="D9" s="282"/>
      <c r="E9" s="283" t="s">
        <v>681</v>
      </c>
      <c r="F9" s="283"/>
      <c r="G9" s="284">
        <f>('[1]Kiewit10'!$J$3/E9)/24</f>
        <v>9.857612267250822</v>
      </c>
      <c r="H9" s="26"/>
      <c r="I9" s="285">
        <f>E9/'[1]Kiewit10'!$J$3</f>
        <v>0.004226851851851851</v>
      </c>
    </row>
    <row r="10" spans="1:9" ht="18">
      <c r="A10" s="288" t="s">
        <v>682</v>
      </c>
      <c r="B10" s="281">
        <v>6</v>
      </c>
      <c r="C10" s="282" t="s">
        <v>83</v>
      </c>
      <c r="D10" s="282"/>
      <c r="E10" s="283" t="s">
        <v>683</v>
      </c>
      <c r="F10" s="283"/>
      <c r="G10" s="284">
        <f>('[1]Kiewit10'!$J$3/E10)/24</f>
        <v>8.810572687224669</v>
      </c>
      <c r="H10" s="26"/>
      <c r="I10" s="285">
        <f>E10/'[1]Kiewit10'!$J$3</f>
        <v>0.004729166666666667</v>
      </c>
    </row>
    <row r="11" spans="1:9" ht="18">
      <c r="A11" s="288" t="s">
        <v>684</v>
      </c>
      <c r="B11" s="281">
        <v>7</v>
      </c>
      <c r="C11" s="282" t="s">
        <v>685</v>
      </c>
      <c r="D11" s="282"/>
      <c r="E11" s="283" t="s">
        <v>686</v>
      </c>
      <c r="F11" s="283"/>
      <c r="G11" s="284">
        <f>('[1]Kiewit10'!$J$3/E11)/24</f>
        <v>8.806262230919765</v>
      </c>
      <c r="H11" s="26"/>
      <c r="I11" s="285">
        <f>E11/'[1]Kiewit10'!$J$3</f>
        <v>0.0047314814814814815</v>
      </c>
    </row>
    <row r="12" spans="1:9" ht="18">
      <c r="A12" s="288" t="s">
        <v>687</v>
      </c>
      <c r="B12" s="281">
        <v>8</v>
      </c>
      <c r="C12" s="282" t="s">
        <v>688</v>
      </c>
      <c r="D12" s="282"/>
      <c r="E12" s="283" t="s">
        <v>686</v>
      </c>
      <c r="F12" s="283"/>
      <c r="G12" s="284">
        <f>('[1]Kiewit10'!$J$3/E12)/24</f>
        <v>8.806262230919765</v>
      </c>
      <c r="H12" s="26"/>
      <c r="I12" s="285">
        <f>E12/'[1]Kiewit10'!$J$3</f>
        <v>0.0047314814814814815</v>
      </c>
    </row>
    <row r="13" spans="1:9" ht="18">
      <c r="A13" s="288" t="s">
        <v>689</v>
      </c>
      <c r="B13" s="281">
        <v>9</v>
      </c>
      <c r="C13" s="282" t="s">
        <v>690</v>
      </c>
      <c r="D13" s="282"/>
      <c r="E13" s="283" t="s">
        <v>691</v>
      </c>
      <c r="F13" s="283"/>
      <c r="G13" s="284">
        <f>('[1]Kiewit10'!$J$3/E13)/24</f>
        <v>8.666345690900338</v>
      </c>
      <c r="H13" s="26"/>
      <c r="I13" s="285">
        <f>E13/'[1]Kiewit10'!$J$3</f>
        <v>0.00480787037037037</v>
      </c>
    </row>
    <row r="14" spans="1:9" ht="13.5" thickBot="1">
      <c r="A14" s="289"/>
      <c r="B14" s="290"/>
      <c r="C14" s="291"/>
      <c r="D14" s="291"/>
      <c r="E14" s="292"/>
      <c r="F14" s="292"/>
      <c r="G14" s="293"/>
      <c r="H14" s="293"/>
      <c r="I14" s="293"/>
    </row>
    <row r="15" spans="1:9" ht="13.5" thickBot="1">
      <c r="A15" s="312" t="s">
        <v>286</v>
      </c>
      <c r="B15" s="310"/>
      <c r="C15" s="310"/>
      <c r="D15" s="310"/>
      <c r="E15" s="310"/>
      <c r="F15" s="310"/>
      <c r="G15" s="310"/>
      <c r="H15" s="310"/>
      <c r="I15" s="311"/>
    </row>
    <row r="16" spans="1:9" ht="12.75">
      <c r="A16" s="276" t="s">
        <v>665</v>
      </c>
      <c r="B16" s="277" t="s">
        <v>120</v>
      </c>
      <c r="C16" s="278" t="s">
        <v>666</v>
      </c>
      <c r="D16" s="278"/>
      <c r="E16" s="279" t="s">
        <v>667</v>
      </c>
      <c r="F16" s="279"/>
      <c r="G16" s="279" t="s">
        <v>668</v>
      </c>
      <c r="H16" s="279"/>
      <c r="I16" s="279" t="s">
        <v>669</v>
      </c>
    </row>
    <row r="17" spans="1:9" ht="18">
      <c r="A17" s="294" t="s">
        <v>692</v>
      </c>
      <c r="B17" s="295">
        <v>10</v>
      </c>
      <c r="C17" s="296" t="s">
        <v>693</v>
      </c>
      <c r="D17" s="296"/>
      <c r="E17" s="297" t="s">
        <v>694</v>
      </c>
      <c r="F17" s="297"/>
      <c r="G17" s="284">
        <f>('[1]Kiewit10'!$J$15/E17)/24</f>
        <v>17.167381974248926</v>
      </c>
      <c r="H17" s="26"/>
      <c r="I17" s="285">
        <f>E17/'[1]Kiewit10'!$J$15</f>
        <v>0.0024270833333333336</v>
      </c>
    </row>
    <row r="18" spans="1:9" ht="18">
      <c r="A18" s="294" t="s">
        <v>695</v>
      </c>
      <c r="B18" s="295">
        <v>11</v>
      </c>
      <c r="C18" s="296" t="s">
        <v>696</v>
      </c>
      <c r="D18" s="296"/>
      <c r="E18" s="297" t="s">
        <v>697</v>
      </c>
      <c r="F18" s="297"/>
      <c r="G18" s="284">
        <f>('[1]Kiewit10'!$J$15/E18)/24</f>
        <v>16.957136128120585</v>
      </c>
      <c r="H18" s="26"/>
      <c r="I18" s="285">
        <f>E18/'[1]Kiewit10'!$J$15</f>
        <v>0.002457175925925926</v>
      </c>
    </row>
    <row r="19" spans="1:9" ht="18">
      <c r="A19" s="298" t="s">
        <v>698</v>
      </c>
      <c r="B19" s="295">
        <v>12</v>
      </c>
      <c r="C19" s="296" t="s">
        <v>699</v>
      </c>
      <c r="D19" s="296"/>
      <c r="E19" s="297" t="s">
        <v>700</v>
      </c>
      <c r="F19" s="297"/>
      <c r="G19" s="284">
        <f>('[1]Kiewit10'!$J$15/E19)/24</f>
        <v>16.319129646418858</v>
      </c>
      <c r="H19" s="26"/>
      <c r="I19" s="285">
        <f>E19/'[1]Kiewit10'!$J$15</f>
        <v>0.0025532407407407405</v>
      </c>
    </row>
    <row r="20" spans="1:9" ht="18">
      <c r="A20" s="299" t="s">
        <v>701</v>
      </c>
      <c r="B20" s="295">
        <v>13</v>
      </c>
      <c r="C20" s="296" t="s">
        <v>702</v>
      </c>
      <c r="D20" s="296"/>
      <c r="E20" s="297" t="s">
        <v>703</v>
      </c>
      <c r="F20" s="297"/>
      <c r="G20" s="284">
        <f>('[1]Kiewit10'!$J$15/E20)/24</f>
        <v>16.0427807486631</v>
      </c>
      <c r="H20" s="26"/>
      <c r="I20" s="285">
        <f>E20/'[1]Kiewit10'!$J$15</f>
        <v>0.002597222222222222</v>
      </c>
    </row>
    <row r="21" spans="1:9" ht="18">
      <c r="A21" s="299">
        <v>34</v>
      </c>
      <c r="B21" s="295">
        <v>14</v>
      </c>
      <c r="C21" s="296" t="s">
        <v>704</v>
      </c>
      <c r="D21" s="296"/>
      <c r="E21" s="300">
        <v>0.026585648148148146</v>
      </c>
      <c r="F21" s="297"/>
      <c r="G21" s="284">
        <f>('[1]Kiewit10'!$J$15/E21)/24</f>
        <v>15.672616456247281</v>
      </c>
      <c r="H21" s="26"/>
      <c r="I21" s="285">
        <f>E21/'[1]Kiewit10'!$J$15</f>
        <v>0.0026585648148148146</v>
      </c>
    </row>
    <row r="22" spans="1:9" ht="18">
      <c r="A22" s="299" t="s">
        <v>705</v>
      </c>
      <c r="B22" s="295">
        <v>15</v>
      </c>
      <c r="C22" s="296" t="s">
        <v>706</v>
      </c>
      <c r="D22" s="296"/>
      <c r="E22" s="297" t="s">
        <v>707</v>
      </c>
      <c r="F22" s="297"/>
      <c r="G22" s="284">
        <f>('[1]Kiewit10'!$J$15/E22)/24</f>
        <v>15.611448395490024</v>
      </c>
      <c r="H22" s="26"/>
      <c r="I22" s="285">
        <f>E22/'[1]Kiewit10'!$J$15</f>
        <v>0.0026689814814814814</v>
      </c>
    </row>
    <row r="23" spans="1:9" ht="18">
      <c r="A23" s="299" t="s">
        <v>708</v>
      </c>
      <c r="B23" s="295">
        <v>16</v>
      </c>
      <c r="C23" s="296" t="s">
        <v>709</v>
      </c>
      <c r="D23" s="296"/>
      <c r="E23" s="297" t="s">
        <v>710</v>
      </c>
      <c r="F23" s="297"/>
      <c r="G23" s="284">
        <f>('[1]Kiewit10'!$J$15/E23)/24</f>
        <v>15.510555794915986</v>
      </c>
      <c r="H23" s="26"/>
      <c r="I23" s="285">
        <f>E23/'[1]Kiewit10'!$J$15</f>
        <v>0.0026863425925925926</v>
      </c>
    </row>
    <row r="24" spans="1:9" ht="18">
      <c r="A24" s="299" t="s">
        <v>711</v>
      </c>
      <c r="B24" s="295">
        <v>17</v>
      </c>
      <c r="C24" s="296" t="s">
        <v>712</v>
      </c>
      <c r="D24" s="296"/>
      <c r="E24" s="297" t="s">
        <v>713</v>
      </c>
      <c r="F24" s="297"/>
      <c r="G24" s="284">
        <f>('[1]Kiewit10'!$J$15/E24)/24</f>
        <v>15.397775876817791</v>
      </c>
      <c r="H24" s="26"/>
      <c r="I24" s="285">
        <f>E24/'[1]Kiewit10'!$J$15</f>
        <v>0.0027060185185185186</v>
      </c>
    </row>
    <row r="25" spans="1:9" ht="18">
      <c r="A25" s="299" t="s">
        <v>714</v>
      </c>
      <c r="B25" s="295">
        <v>18</v>
      </c>
      <c r="C25" s="296" t="s">
        <v>715</v>
      </c>
      <c r="D25" s="296"/>
      <c r="E25" s="297" t="s">
        <v>716</v>
      </c>
      <c r="F25" s="297"/>
      <c r="G25" s="284">
        <f>('[1]Kiewit10'!$J$15/E25)/24</f>
        <v>14.975041597337771</v>
      </c>
      <c r="H25" s="26"/>
      <c r="I25" s="285">
        <f>E25/'[1]Kiewit10'!$J$15</f>
        <v>0.0027824074074074075</v>
      </c>
    </row>
    <row r="26" spans="1:9" ht="18">
      <c r="A26" s="301" t="s">
        <v>717</v>
      </c>
      <c r="B26" s="295">
        <v>19</v>
      </c>
      <c r="C26" s="296" t="s">
        <v>718</v>
      </c>
      <c r="D26" s="296"/>
      <c r="E26" s="297" t="s">
        <v>719</v>
      </c>
      <c r="F26" s="297"/>
      <c r="G26" s="284">
        <f>('[1]Kiewit10'!$J$15/E26)/24</f>
        <v>14.39424230307877</v>
      </c>
      <c r="H26" s="26"/>
      <c r="I26" s="285">
        <f>E26/'[1]Kiewit10'!$J$15</f>
        <v>0.0028946759259259255</v>
      </c>
    </row>
    <row r="27" spans="1:9" ht="18">
      <c r="A27" s="294" t="s">
        <v>692</v>
      </c>
      <c r="B27" s="295">
        <v>20</v>
      </c>
      <c r="C27" s="296" t="s">
        <v>720</v>
      </c>
      <c r="D27" s="296"/>
      <c r="E27" s="297" t="s">
        <v>719</v>
      </c>
      <c r="F27" s="297"/>
      <c r="G27" s="284">
        <f>('[1]Kiewit10'!$J$15/E27)/24</f>
        <v>14.39424230307877</v>
      </c>
      <c r="H27" s="26"/>
      <c r="I27" s="285">
        <f>E27/'[1]Kiewit10'!$J$15</f>
        <v>0.0028946759259259255</v>
      </c>
    </row>
    <row r="28" spans="1:9" ht="18">
      <c r="A28" s="298" t="s">
        <v>721</v>
      </c>
      <c r="B28" s="295">
        <v>21</v>
      </c>
      <c r="C28" s="296" t="s">
        <v>722</v>
      </c>
      <c r="D28" s="296"/>
      <c r="E28" s="297" t="s">
        <v>723</v>
      </c>
      <c r="F28" s="297"/>
      <c r="G28" s="284">
        <f>('[1]Kiewit10'!$J$15/E28)/24</f>
        <v>14.342629482071713</v>
      </c>
      <c r="H28" s="26"/>
      <c r="I28" s="285">
        <f>E28/'[1]Kiewit10'!$J$15</f>
        <v>0.002905092592592593</v>
      </c>
    </row>
    <row r="29" spans="1:9" ht="18">
      <c r="A29" s="299" t="s">
        <v>724</v>
      </c>
      <c r="B29" s="295">
        <v>22</v>
      </c>
      <c r="C29" s="296" t="s">
        <v>725</v>
      </c>
      <c r="D29" s="296"/>
      <c r="E29" s="297" t="s">
        <v>723</v>
      </c>
      <c r="F29" s="297"/>
      <c r="G29" s="284">
        <f>('[1]Kiewit10'!$J$15/E29)/24</f>
        <v>14.342629482071713</v>
      </c>
      <c r="H29" s="26"/>
      <c r="I29" s="285">
        <f>E29/'[1]Kiewit10'!$J$15</f>
        <v>0.002905092592592593</v>
      </c>
    </row>
    <row r="30" spans="1:9" ht="18">
      <c r="A30" s="299" t="s">
        <v>726</v>
      </c>
      <c r="B30" s="295">
        <v>23</v>
      </c>
      <c r="C30" s="296" t="s">
        <v>727</v>
      </c>
      <c r="D30" s="296"/>
      <c r="E30" s="297" t="s">
        <v>728</v>
      </c>
      <c r="F30" s="297"/>
      <c r="G30" s="284">
        <f>('[1]Kiewit10'!$J$15/E30)/24</f>
        <v>14.325507361719062</v>
      </c>
      <c r="H30" s="26"/>
      <c r="I30" s="285">
        <f>E30/'[1]Kiewit10'!$J$15</f>
        <v>0.0029085648148148148</v>
      </c>
    </row>
    <row r="31" spans="1:9" ht="18">
      <c r="A31" s="299" t="s">
        <v>729</v>
      </c>
      <c r="B31" s="295">
        <v>24</v>
      </c>
      <c r="C31" s="296" t="s">
        <v>730</v>
      </c>
      <c r="D31" s="296"/>
      <c r="E31" s="297" t="s">
        <v>731</v>
      </c>
      <c r="F31" s="297"/>
      <c r="G31" s="284">
        <f>('[1]Kiewit10'!$J$15/E31)/24</f>
        <v>14.26872770511296</v>
      </c>
      <c r="H31" s="26"/>
      <c r="I31" s="285">
        <f>E31/'[1]Kiewit10'!$J$15</f>
        <v>0.002920138888888889</v>
      </c>
    </row>
    <row r="32" spans="1:9" ht="18">
      <c r="A32" s="301" t="s">
        <v>732</v>
      </c>
      <c r="B32" s="295">
        <v>25</v>
      </c>
      <c r="C32" s="296" t="s">
        <v>733</v>
      </c>
      <c r="D32" s="296"/>
      <c r="E32" s="297" t="s">
        <v>734</v>
      </c>
      <c r="F32" s="297"/>
      <c r="G32" s="284">
        <f>('[1]Kiewit10'!$J$15/E32)/24</f>
        <v>13.808975834292289</v>
      </c>
      <c r="H32" s="26"/>
      <c r="I32" s="285">
        <f>E32/'[1]Kiewit10'!$J$15</f>
        <v>0.0030173611111111113</v>
      </c>
    </row>
    <row r="33" spans="1:9" ht="18">
      <c r="A33" s="294" t="s">
        <v>695</v>
      </c>
      <c r="B33" s="295">
        <v>26</v>
      </c>
      <c r="C33" s="296" t="s">
        <v>735</v>
      </c>
      <c r="D33" s="296"/>
      <c r="E33" s="297" t="s">
        <v>736</v>
      </c>
      <c r="F33" s="297"/>
      <c r="G33" s="284">
        <f>('[1]Kiewit10'!$J$15/E33)/24</f>
        <v>13.672616786935057</v>
      </c>
      <c r="H33" s="26"/>
      <c r="I33" s="285">
        <f>E33/'[1]Kiewit10'!$J$15</f>
        <v>0.0030474537037037037</v>
      </c>
    </row>
    <row r="34" spans="1:9" ht="18">
      <c r="A34" s="302" t="s">
        <v>737</v>
      </c>
      <c r="B34" s="295">
        <v>27</v>
      </c>
      <c r="C34" s="296" t="s">
        <v>738</v>
      </c>
      <c r="D34" s="296"/>
      <c r="E34" s="297" t="s">
        <v>739</v>
      </c>
      <c r="F34" s="297"/>
      <c r="G34" s="284">
        <f>('[1]Kiewit10'!$J$15/E34)/24</f>
        <v>13.662239089184062</v>
      </c>
      <c r="H34" s="26"/>
      <c r="I34" s="285">
        <f>E34/'[1]Kiewit10'!$J$15</f>
        <v>0.0030497685185185185</v>
      </c>
    </row>
    <row r="35" spans="1:9" ht="18">
      <c r="A35" s="294" t="s">
        <v>740</v>
      </c>
      <c r="B35" s="295">
        <v>28</v>
      </c>
      <c r="C35" s="296" t="s">
        <v>741</v>
      </c>
      <c r="D35" s="296"/>
      <c r="E35" s="297" t="s">
        <v>742</v>
      </c>
      <c r="F35" s="297"/>
      <c r="G35" s="284">
        <f>('[1]Kiewit10'!$J$15/E35)/24</f>
        <v>13.646702047005306</v>
      </c>
      <c r="H35" s="26"/>
      <c r="I35" s="285">
        <f>E35/'[1]Kiewit10'!$J$15</f>
        <v>0.003053240740740741</v>
      </c>
    </row>
    <row r="36" spans="1:9" ht="18">
      <c r="A36" s="298" t="s">
        <v>743</v>
      </c>
      <c r="B36" s="295">
        <v>29</v>
      </c>
      <c r="C36" s="296" t="s">
        <v>744</v>
      </c>
      <c r="D36" s="296"/>
      <c r="E36" s="297" t="s">
        <v>745</v>
      </c>
      <c r="F36" s="297"/>
      <c r="G36" s="284">
        <f>('[1]Kiewit10'!$J$15/E36)/24</f>
        <v>13.528748590755356</v>
      </c>
      <c r="H36" s="26"/>
      <c r="I36" s="285">
        <f>E36/'[1]Kiewit10'!$J$15</f>
        <v>0.003079861111111111</v>
      </c>
    </row>
    <row r="37" spans="1:9" ht="18">
      <c r="A37" s="299" t="s">
        <v>746</v>
      </c>
      <c r="B37" s="295">
        <v>30</v>
      </c>
      <c r="C37" s="296" t="s">
        <v>747</v>
      </c>
      <c r="D37" s="296"/>
      <c r="E37" s="297" t="s">
        <v>748</v>
      </c>
      <c r="F37" s="297"/>
      <c r="G37" s="284">
        <f>('[1]Kiewit10'!$J$15/E37)/24</f>
        <v>13.42281879194631</v>
      </c>
      <c r="H37" s="26"/>
      <c r="I37" s="285">
        <f>E37/'[1]Kiewit10'!$J$15</f>
        <v>0.0031041666666666665</v>
      </c>
    </row>
    <row r="38" spans="1:9" ht="18">
      <c r="A38" s="299" t="s">
        <v>749</v>
      </c>
      <c r="B38" s="295">
        <v>31</v>
      </c>
      <c r="C38" s="296" t="s">
        <v>750</v>
      </c>
      <c r="D38" s="296"/>
      <c r="E38" s="297" t="s">
        <v>751</v>
      </c>
      <c r="F38" s="297"/>
      <c r="G38" s="284">
        <f>('[1]Kiewit10'!$J$15/E38)/24</f>
        <v>13.177159590043926</v>
      </c>
      <c r="H38" s="26"/>
      <c r="I38" s="285">
        <f>E38/'[1]Kiewit10'!$J$15</f>
        <v>0.003162037037037037</v>
      </c>
    </row>
    <row r="39" spans="1:9" ht="18">
      <c r="A39" s="299" t="s">
        <v>752</v>
      </c>
      <c r="B39" s="295">
        <v>32</v>
      </c>
      <c r="C39" s="296" t="s">
        <v>753</v>
      </c>
      <c r="D39" s="296"/>
      <c r="E39" s="297" t="s">
        <v>754</v>
      </c>
      <c r="F39" s="297"/>
      <c r="G39" s="284">
        <f>('[1]Kiewit10'!$J$15/E39)/24</f>
        <v>13.095671153146597</v>
      </c>
      <c r="H39" s="26"/>
      <c r="I39" s="285">
        <f>E39/'[1]Kiewit10'!$J$15</f>
        <v>0.0031817129629629634</v>
      </c>
    </row>
    <row r="40" spans="1:9" ht="18">
      <c r="A40" s="299" t="s">
        <v>755</v>
      </c>
      <c r="B40" s="295">
        <v>33</v>
      </c>
      <c r="C40" s="296" t="s">
        <v>756</v>
      </c>
      <c r="D40" s="296"/>
      <c r="E40" s="297" t="s">
        <v>757</v>
      </c>
      <c r="F40" s="297"/>
      <c r="G40" s="284">
        <f>('[1]Kiewit10'!$J$15/E40)/24</f>
        <v>12.9543001079525</v>
      </c>
      <c r="H40" s="26"/>
      <c r="I40" s="285">
        <f>E40/'[1]Kiewit10'!$J$15</f>
        <v>0.0032164351851851855</v>
      </c>
    </row>
    <row r="41" spans="1:9" ht="18">
      <c r="A41" s="299" t="s">
        <v>758</v>
      </c>
      <c r="B41" s="295">
        <v>34</v>
      </c>
      <c r="C41" s="296" t="s">
        <v>759</v>
      </c>
      <c r="D41" s="296"/>
      <c r="E41" s="297" t="s">
        <v>760</v>
      </c>
      <c r="F41" s="297"/>
      <c r="G41" s="284">
        <f>('[1]Kiewit10'!$J$15/E41)/24</f>
        <v>12.788632326820604</v>
      </c>
      <c r="H41" s="26"/>
      <c r="I41" s="285">
        <f>E41/'[1]Kiewit10'!$J$15</f>
        <v>0.0032581018518518514</v>
      </c>
    </row>
    <row r="42" spans="1:9" ht="18">
      <c r="A42" s="299" t="s">
        <v>761</v>
      </c>
      <c r="B42" s="295">
        <v>35</v>
      </c>
      <c r="C42" s="296" t="s">
        <v>762</v>
      </c>
      <c r="D42" s="296"/>
      <c r="E42" s="297" t="s">
        <v>763</v>
      </c>
      <c r="F42" s="297"/>
      <c r="G42" s="284">
        <f>('[1]Kiewit10'!$J$15/E42)/24</f>
        <v>12.73434736469756</v>
      </c>
      <c r="H42" s="26"/>
      <c r="I42" s="285">
        <f>E42/'[1]Kiewit10'!$J$15</f>
        <v>0.0032719907407407407</v>
      </c>
    </row>
    <row r="43" spans="1:9" ht="18">
      <c r="A43" s="299" t="s">
        <v>764</v>
      </c>
      <c r="B43" s="295">
        <v>36</v>
      </c>
      <c r="C43" s="296" t="s">
        <v>765</v>
      </c>
      <c r="D43" s="296"/>
      <c r="E43" s="297" t="s">
        <v>763</v>
      </c>
      <c r="F43" s="297"/>
      <c r="G43" s="284">
        <f>('[1]Kiewit10'!$J$15/E43)/24</f>
        <v>12.73434736469756</v>
      </c>
      <c r="H43" s="26"/>
      <c r="I43" s="285">
        <f>E43/'[1]Kiewit10'!$J$15</f>
        <v>0.0032719907407407407</v>
      </c>
    </row>
    <row r="44" spans="1:9" ht="18">
      <c r="A44" s="299" t="s">
        <v>766</v>
      </c>
      <c r="B44" s="295">
        <v>37</v>
      </c>
      <c r="C44" s="296" t="s">
        <v>767</v>
      </c>
      <c r="D44" s="296"/>
      <c r="E44" s="297" t="s">
        <v>768</v>
      </c>
      <c r="F44" s="297"/>
      <c r="G44" s="284">
        <f>('[1]Kiewit10'!$J$15/E44)/24</f>
        <v>12.43953006219765</v>
      </c>
      <c r="H44" s="26"/>
      <c r="I44" s="285">
        <f>E44/'[1]Kiewit10'!$J$15</f>
        <v>0.003349537037037037</v>
      </c>
    </row>
    <row r="45" spans="1:9" ht="18">
      <c r="A45" s="299" t="s">
        <v>769</v>
      </c>
      <c r="B45" s="295">
        <v>38</v>
      </c>
      <c r="C45" s="296" t="s">
        <v>770</v>
      </c>
      <c r="D45" s="296"/>
      <c r="E45" s="297" t="s">
        <v>771</v>
      </c>
      <c r="F45" s="297"/>
      <c r="G45" s="284">
        <f>('[1]Kiewit10'!$J$15/E45)/24</f>
        <v>12.228260869565217</v>
      </c>
      <c r="H45" s="26"/>
      <c r="I45" s="285">
        <f>E45/'[1]Kiewit10'!$J$15</f>
        <v>0.0034074074074074076</v>
      </c>
    </row>
    <row r="46" spans="1:9" ht="18">
      <c r="A46" s="299" t="s">
        <v>772</v>
      </c>
      <c r="B46" s="295">
        <v>39</v>
      </c>
      <c r="C46" s="296" t="s">
        <v>773</v>
      </c>
      <c r="D46" s="296"/>
      <c r="E46" s="297" t="s">
        <v>774</v>
      </c>
      <c r="F46" s="297"/>
      <c r="G46" s="284">
        <f>('[1]Kiewit10'!$J$15/E46)/24</f>
        <v>12.215812690872072</v>
      </c>
      <c r="H46" s="26"/>
      <c r="I46" s="285">
        <f>E46/'[1]Kiewit10'!$J$15</f>
        <v>0.0034108796296296296</v>
      </c>
    </row>
    <row r="47" spans="1:9" ht="18">
      <c r="A47" s="299" t="s">
        <v>701</v>
      </c>
      <c r="B47" s="295">
        <v>40</v>
      </c>
      <c r="C47" s="296" t="s">
        <v>775</v>
      </c>
      <c r="D47" s="296"/>
      <c r="E47" s="297" t="s">
        <v>776</v>
      </c>
      <c r="F47" s="297"/>
      <c r="G47" s="284">
        <f>('[1]Kiewit10'!$J$15/E47)/24</f>
        <v>12.182741116751272</v>
      </c>
      <c r="H47" s="26"/>
      <c r="I47" s="285">
        <f>E47/'[1]Kiewit10'!$J$15</f>
        <v>0.0034201388888888884</v>
      </c>
    </row>
    <row r="48" spans="1:9" ht="18">
      <c r="A48" s="299" t="s">
        <v>777</v>
      </c>
      <c r="B48" s="295">
        <v>41</v>
      </c>
      <c r="C48" s="296" t="s">
        <v>778</v>
      </c>
      <c r="D48" s="296"/>
      <c r="E48" s="297" t="s">
        <v>779</v>
      </c>
      <c r="F48" s="297"/>
      <c r="G48" s="284">
        <f>('[1]Kiewit10'!$J$15/E48)/24</f>
        <v>11.996001332889037</v>
      </c>
      <c r="H48" s="26"/>
      <c r="I48" s="285">
        <f>E48/'[1]Kiewit10'!$J$15</f>
        <v>0.0034733796296296296</v>
      </c>
    </row>
    <row r="49" spans="1:9" ht="18">
      <c r="A49" s="299" t="s">
        <v>780</v>
      </c>
      <c r="B49" s="295">
        <v>42</v>
      </c>
      <c r="C49" s="296" t="s">
        <v>781</v>
      </c>
      <c r="D49" s="296"/>
      <c r="E49" s="297" t="s">
        <v>782</v>
      </c>
      <c r="F49" s="297"/>
      <c r="G49" s="284">
        <f>('[1]Kiewit10'!$J$15/E49)/24</f>
        <v>11.95219123505976</v>
      </c>
      <c r="H49" s="26"/>
      <c r="I49" s="285">
        <f>E49/'[1]Kiewit10'!$J$15</f>
        <v>0.0034861111111111113</v>
      </c>
    </row>
    <row r="50" spans="1:9" ht="18">
      <c r="A50" s="299" t="s">
        <v>783</v>
      </c>
      <c r="B50" s="295">
        <v>43</v>
      </c>
      <c r="C50" s="296" t="s">
        <v>784</v>
      </c>
      <c r="D50" s="296"/>
      <c r="E50" s="297" t="s">
        <v>785</v>
      </c>
      <c r="F50" s="297"/>
      <c r="G50" s="284">
        <f>('[1]Kiewit10'!$J$15/E50)/24</f>
        <v>11.920529801324504</v>
      </c>
      <c r="H50" s="26"/>
      <c r="I50" s="285">
        <f>E50/'[1]Kiewit10'!$J$15</f>
        <v>0.00349537037037037</v>
      </c>
    </row>
    <row r="51" spans="1:9" ht="18">
      <c r="A51" s="299">
        <v>206</v>
      </c>
      <c r="B51" s="295">
        <v>44</v>
      </c>
      <c r="C51" s="296" t="s">
        <v>0</v>
      </c>
      <c r="D51" s="296"/>
      <c r="E51" s="300">
        <v>0.03501157407407408</v>
      </c>
      <c r="F51" s="297"/>
      <c r="G51" s="284">
        <f>('[1]Kiewit10'!$J$15/E51)/24</f>
        <v>11.90082644628099</v>
      </c>
      <c r="H51" s="26"/>
      <c r="I51" s="285">
        <f>E51/'[1]Kiewit10'!$J$15</f>
        <v>0.0035011574074074077</v>
      </c>
    </row>
    <row r="52" spans="1:9" ht="18">
      <c r="A52" s="299" t="s">
        <v>1</v>
      </c>
      <c r="B52" s="295">
        <v>45</v>
      </c>
      <c r="C52" s="296" t="s">
        <v>2</v>
      </c>
      <c r="D52" s="296"/>
      <c r="E52" s="297" t="s">
        <v>3</v>
      </c>
      <c r="F52" s="297"/>
      <c r="G52" s="284">
        <f>('[1]Kiewit10'!$J$15/E52)/24</f>
        <v>11.342155009451796</v>
      </c>
      <c r="H52" s="26"/>
      <c r="I52" s="285">
        <f>E52/'[1]Kiewit10'!$J$15</f>
        <v>0.003673611111111111</v>
      </c>
    </row>
    <row r="53" spans="1:9" ht="18">
      <c r="A53" s="299" t="s">
        <v>4</v>
      </c>
      <c r="B53" s="295">
        <v>46</v>
      </c>
      <c r="C53" s="296" t="s">
        <v>5</v>
      </c>
      <c r="D53" s="296"/>
      <c r="E53" s="297" t="s">
        <v>3</v>
      </c>
      <c r="F53" s="297"/>
      <c r="G53" s="284">
        <f>('[1]Kiewit10'!$J$15/E53)/24</f>
        <v>11.342155009451796</v>
      </c>
      <c r="H53" s="26"/>
      <c r="I53" s="285">
        <f>E53/'[1]Kiewit10'!$J$15</f>
        <v>0.003673611111111111</v>
      </c>
    </row>
    <row r="54" spans="1:9" ht="18">
      <c r="A54" s="299" t="s">
        <v>6</v>
      </c>
      <c r="B54" s="295">
        <v>47</v>
      </c>
      <c r="C54" s="296" t="s">
        <v>7</v>
      </c>
      <c r="D54" s="296"/>
      <c r="E54" s="297" t="s">
        <v>8</v>
      </c>
      <c r="F54" s="297"/>
      <c r="G54" s="284">
        <f>('[1]Kiewit10'!$J$15/E54)/24</f>
        <v>11.285266457680251</v>
      </c>
      <c r="H54" s="26"/>
      <c r="I54" s="285">
        <f>E54/'[1]Kiewit10'!$J$15</f>
        <v>0.0036921296296296294</v>
      </c>
    </row>
    <row r="55" spans="1:9" ht="18">
      <c r="A55" s="299" t="s">
        <v>9</v>
      </c>
      <c r="B55" s="295">
        <v>48</v>
      </c>
      <c r="C55" s="296" t="s">
        <v>10</v>
      </c>
      <c r="D55" s="296"/>
      <c r="E55" s="297" t="s">
        <v>11</v>
      </c>
      <c r="F55" s="297"/>
      <c r="G55" s="284">
        <f>('[1]Kiewit10'!$J$15/E55)/24</f>
        <v>11.23244929797192</v>
      </c>
      <c r="H55" s="26"/>
      <c r="I55" s="285">
        <f>E55/'[1]Kiewit10'!$J$15</f>
        <v>0.00370949074074074</v>
      </c>
    </row>
    <row r="56" spans="1:9" ht="18">
      <c r="A56" s="299" t="s">
        <v>708</v>
      </c>
      <c r="B56" s="295">
        <v>49</v>
      </c>
      <c r="C56" s="296" t="s">
        <v>12</v>
      </c>
      <c r="D56" s="296"/>
      <c r="E56" s="297" t="s">
        <v>13</v>
      </c>
      <c r="F56" s="297"/>
      <c r="G56" s="284">
        <f>('[1]Kiewit10'!$J$15/E56)/24</f>
        <v>11.22894572676232</v>
      </c>
      <c r="H56" s="26"/>
      <c r="I56" s="285">
        <f>E56/'[1]Kiewit10'!$J$15</f>
        <v>0.0037106481481481482</v>
      </c>
    </row>
    <row r="57" spans="1:9" ht="18">
      <c r="A57" s="299" t="s">
        <v>14</v>
      </c>
      <c r="B57" s="295">
        <v>50</v>
      </c>
      <c r="C57" s="296" t="s">
        <v>15</v>
      </c>
      <c r="D57" s="296"/>
      <c r="E57" s="297" t="s">
        <v>16</v>
      </c>
      <c r="F57" s="297"/>
      <c r="G57" s="284">
        <f>('[1]Kiewit10'!$J$15/E57)/24</f>
        <v>11.225444340505144</v>
      </c>
      <c r="H57" s="26"/>
      <c r="I57" s="285">
        <f>E57/'[1]Kiewit10'!$J$15</f>
        <v>0.003711805555555556</v>
      </c>
    </row>
    <row r="58" spans="1:9" ht="18">
      <c r="A58" s="299" t="s">
        <v>17</v>
      </c>
      <c r="B58" s="295">
        <v>51</v>
      </c>
      <c r="C58" s="296" t="s">
        <v>18</v>
      </c>
      <c r="D58" s="296"/>
      <c r="E58" s="297" t="s">
        <v>19</v>
      </c>
      <c r="F58" s="297"/>
      <c r="G58" s="284">
        <f>('[1]Kiewit10'!$J$15/E58)/24</f>
        <v>10.975609756097562</v>
      </c>
      <c r="H58" s="26"/>
      <c r="I58" s="285">
        <f>E58/'[1]Kiewit10'!$J$15</f>
        <v>0.0037962962962962963</v>
      </c>
    </row>
    <row r="59" spans="1:9" ht="18">
      <c r="A59" s="299" t="s">
        <v>20</v>
      </c>
      <c r="B59" s="295">
        <v>52</v>
      </c>
      <c r="C59" s="296" t="s">
        <v>21</v>
      </c>
      <c r="D59" s="296"/>
      <c r="E59" s="297" t="s">
        <v>22</v>
      </c>
      <c r="F59" s="297"/>
      <c r="G59" s="284">
        <f>('[1]Kiewit10'!$J$15/E59)/24</f>
        <v>10.932280595201943</v>
      </c>
      <c r="H59" s="26"/>
      <c r="I59" s="285">
        <f>E59/'[1]Kiewit10'!$J$15</f>
        <v>0.0038113425925925927</v>
      </c>
    </row>
    <row r="60" spans="1:9" ht="18">
      <c r="A60" s="299" t="s">
        <v>23</v>
      </c>
      <c r="B60" s="295">
        <v>53</v>
      </c>
      <c r="C60" s="296" t="s">
        <v>24</v>
      </c>
      <c r="D60" s="296"/>
      <c r="E60" s="297" t="s">
        <v>25</v>
      </c>
      <c r="F60" s="297"/>
      <c r="G60" s="284">
        <f>('[1]Kiewit10'!$J$15/E60)/24</f>
        <v>10.92233009708738</v>
      </c>
      <c r="H60" s="26"/>
      <c r="I60" s="285">
        <f>E60/'[1]Kiewit10'!$J$15</f>
        <v>0.0038148148148148147</v>
      </c>
    </row>
    <row r="61" spans="1:9" ht="18">
      <c r="A61" s="299" t="s">
        <v>26</v>
      </c>
      <c r="B61" s="295">
        <v>54</v>
      </c>
      <c r="C61" s="296" t="s">
        <v>27</v>
      </c>
      <c r="D61" s="296"/>
      <c r="E61" s="297" t="s">
        <v>28</v>
      </c>
      <c r="F61" s="297"/>
      <c r="G61" s="284">
        <f>('[1]Kiewit10'!$J$15/E61)/24</f>
        <v>10.76555023923445</v>
      </c>
      <c r="H61" s="26"/>
      <c r="I61" s="285">
        <f>E61/'[1]Kiewit10'!$J$15</f>
        <v>0.0038703703703703704</v>
      </c>
    </row>
    <row r="62" spans="1:9" ht="18">
      <c r="A62" s="299">
        <v>218</v>
      </c>
      <c r="B62" s="295">
        <v>55</v>
      </c>
      <c r="C62" s="296" t="s">
        <v>29</v>
      </c>
      <c r="D62" s="296"/>
      <c r="E62" s="300">
        <v>0.039942129629629626</v>
      </c>
      <c r="F62" s="297"/>
      <c r="G62" s="284">
        <f>('[1]Kiewit10'!$J$15/E62)/24</f>
        <v>10.431758910460736</v>
      </c>
      <c r="H62" s="26"/>
      <c r="I62" s="285">
        <f>E62/'[1]Kiewit10'!$J$15</f>
        <v>0.003994212962962962</v>
      </c>
    </row>
    <row r="63" spans="1:9" ht="18">
      <c r="A63" s="299" t="s">
        <v>30</v>
      </c>
      <c r="B63" s="295">
        <v>56</v>
      </c>
      <c r="C63" s="296" t="s">
        <v>31</v>
      </c>
      <c r="D63" s="296"/>
      <c r="E63" s="297" t="s">
        <v>32</v>
      </c>
      <c r="F63" s="297"/>
      <c r="G63" s="284">
        <f>('[1]Kiewit10'!$J$15/E63)/24</f>
        <v>10.428736964078794</v>
      </c>
      <c r="H63" s="26"/>
      <c r="I63" s="285">
        <f>E63/'[1]Kiewit10'!$J$15</f>
        <v>0.0039953703703703705</v>
      </c>
    </row>
    <row r="64" spans="1:9" ht="18">
      <c r="A64" s="299" t="s">
        <v>33</v>
      </c>
      <c r="B64" s="295">
        <v>57</v>
      </c>
      <c r="C64" s="296" t="s">
        <v>675</v>
      </c>
      <c r="D64" s="296"/>
      <c r="E64" s="297" t="s">
        <v>32</v>
      </c>
      <c r="F64" s="297"/>
      <c r="G64" s="284">
        <f>('[1]Kiewit10'!$J$15/E64)/24</f>
        <v>10.428736964078794</v>
      </c>
      <c r="H64" s="26"/>
      <c r="I64" s="285">
        <f>E64/'[1]Kiewit10'!$J$15</f>
        <v>0.0039953703703703705</v>
      </c>
    </row>
    <row r="65" spans="1:9" ht="18">
      <c r="A65" s="299" t="s">
        <v>34</v>
      </c>
      <c r="B65" s="295">
        <v>58</v>
      </c>
      <c r="C65" s="296" t="s">
        <v>35</v>
      </c>
      <c r="D65" s="296"/>
      <c r="E65" s="297" t="s">
        <v>36</v>
      </c>
      <c r="F65" s="297"/>
      <c r="G65" s="284">
        <f>('[1]Kiewit10'!$J$15/E65)/24</f>
        <v>10.422698320787491</v>
      </c>
      <c r="H65" s="26"/>
      <c r="I65" s="285">
        <f>E65/'[1]Kiewit10'!$J$15</f>
        <v>0.003997685185185186</v>
      </c>
    </row>
    <row r="66" spans="1:9" ht="18">
      <c r="A66" s="299" t="s">
        <v>37</v>
      </c>
      <c r="B66" s="295">
        <v>59</v>
      </c>
      <c r="C66" s="296" t="s">
        <v>38</v>
      </c>
      <c r="D66" s="296"/>
      <c r="E66" s="297" t="s">
        <v>36</v>
      </c>
      <c r="F66" s="297"/>
      <c r="G66" s="284">
        <f>('[1]Kiewit10'!$J$15/E66)/24</f>
        <v>10.422698320787491</v>
      </c>
      <c r="H66" s="26"/>
      <c r="I66" s="285">
        <f>E66/'[1]Kiewit10'!$J$15</f>
        <v>0.003997685185185186</v>
      </c>
    </row>
    <row r="67" spans="1:9" ht="18">
      <c r="A67" s="299" t="s">
        <v>39</v>
      </c>
      <c r="B67" s="295">
        <v>60</v>
      </c>
      <c r="C67" s="296" t="s">
        <v>40</v>
      </c>
      <c r="D67" s="296"/>
      <c r="E67" s="297" t="s">
        <v>36</v>
      </c>
      <c r="F67" s="297"/>
      <c r="G67" s="284">
        <f>('[1]Kiewit10'!$J$15/E67)/24</f>
        <v>10.422698320787491</v>
      </c>
      <c r="H67" s="26"/>
      <c r="I67" s="285">
        <f>E67/'[1]Kiewit10'!$J$15</f>
        <v>0.003997685185185186</v>
      </c>
    </row>
    <row r="68" spans="1:9" ht="18">
      <c r="A68" s="299" t="s">
        <v>41</v>
      </c>
      <c r="B68" s="295">
        <v>61</v>
      </c>
      <c r="C68" s="296" t="s">
        <v>42</v>
      </c>
      <c r="D68" s="296"/>
      <c r="E68" s="297" t="s">
        <v>43</v>
      </c>
      <c r="F68" s="297"/>
      <c r="G68" s="284">
        <f>('[1]Kiewit10'!$J$15/E68)/24</f>
        <v>10.368663594470046</v>
      </c>
      <c r="H68" s="26"/>
      <c r="I68" s="285">
        <f>E68/'[1]Kiewit10'!$J$15</f>
        <v>0.0040185185185185185</v>
      </c>
    </row>
    <row r="69" spans="1:9" ht="18">
      <c r="A69" s="299" t="s">
        <v>687</v>
      </c>
      <c r="B69" s="295">
        <v>62</v>
      </c>
      <c r="C69" s="296" t="s">
        <v>44</v>
      </c>
      <c r="D69" s="296"/>
      <c r="E69" s="297" t="s">
        <v>45</v>
      </c>
      <c r="F69" s="297"/>
      <c r="G69" s="284">
        <f>('[1]Kiewit10'!$J$15/E69)/24</f>
        <v>10.356731875719218</v>
      </c>
      <c r="H69" s="26"/>
      <c r="I69" s="285">
        <f>E69/'[1]Kiewit10'!$J$15</f>
        <v>0.004023148148148148</v>
      </c>
    </row>
    <row r="70" spans="1:9" ht="18">
      <c r="A70" s="299" t="s">
        <v>46</v>
      </c>
      <c r="B70" s="295">
        <v>63</v>
      </c>
      <c r="C70" s="296" t="s">
        <v>47</v>
      </c>
      <c r="D70" s="296"/>
      <c r="E70" s="297" t="s">
        <v>45</v>
      </c>
      <c r="F70" s="297"/>
      <c r="G70" s="284">
        <f>('[1]Kiewit10'!$J$15/E70)/24</f>
        <v>10.356731875719218</v>
      </c>
      <c r="H70" s="26"/>
      <c r="I70" s="285">
        <f>E70/'[1]Kiewit10'!$J$15</f>
        <v>0.004023148148148148</v>
      </c>
    </row>
    <row r="71" spans="1:9" ht="18">
      <c r="A71" s="299" t="s">
        <v>48</v>
      </c>
      <c r="B71" s="295">
        <v>64</v>
      </c>
      <c r="C71" s="296" t="s">
        <v>49</v>
      </c>
      <c r="D71" s="296"/>
      <c r="E71" s="297" t="s">
        <v>50</v>
      </c>
      <c r="F71" s="297"/>
      <c r="G71" s="284">
        <f>('[1]Kiewit10'!$J$15/E71)/24</f>
        <v>9.906439185470557</v>
      </c>
      <c r="H71" s="26"/>
      <c r="I71" s="285">
        <f>E71/'[1]Kiewit10'!$J$15</f>
        <v>0.004206018518518518</v>
      </c>
    </row>
    <row r="72" spans="1:9" ht="18">
      <c r="A72" s="299" t="s">
        <v>51</v>
      </c>
      <c r="B72" s="295">
        <v>65</v>
      </c>
      <c r="C72" s="296" t="s">
        <v>52</v>
      </c>
      <c r="D72" s="296"/>
      <c r="E72" s="297" t="s">
        <v>53</v>
      </c>
      <c r="F72" s="297"/>
      <c r="G72" s="284">
        <f>('[1]Kiewit10'!$J$15/E72)/24</f>
        <v>9.669621273166802</v>
      </c>
      <c r="H72" s="26"/>
      <c r="I72" s="285">
        <f>E72/'[1]Kiewit10'!$J$15</f>
        <v>0.004309027777777778</v>
      </c>
    </row>
    <row r="73" spans="1:9" ht="18">
      <c r="A73" s="299">
        <v>86</v>
      </c>
      <c r="B73" s="295">
        <v>66</v>
      </c>
      <c r="C73" s="296" t="s">
        <v>54</v>
      </c>
      <c r="D73" s="296"/>
      <c r="E73" s="300">
        <v>0.04372685185185185</v>
      </c>
      <c r="F73" s="300"/>
      <c r="G73" s="284">
        <f>('[1]Kiewit10'!$J$15/E73)/24</f>
        <v>9.52885124404447</v>
      </c>
      <c r="H73" s="26"/>
      <c r="I73" s="285">
        <f>E73/'[1]Kiewit10'!$J$15</f>
        <v>0.004372685185185185</v>
      </c>
    </row>
    <row r="74" spans="1:9" ht="18">
      <c r="A74" s="299" t="s">
        <v>55</v>
      </c>
      <c r="B74" s="295">
        <v>67</v>
      </c>
      <c r="C74" s="296" t="s">
        <v>56</v>
      </c>
      <c r="D74" s="296"/>
      <c r="E74" s="297" t="s">
        <v>57</v>
      </c>
      <c r="F74" s="297"/>
      <c r="G74" s="284">
        <f>('[1]Kiewit10'!$J$15/E74)/24</f>
        <v>9.433962264150944</v>
      </c>
      <c r="H74" s="26"/>
      <c r="I74" s="285">
        <f>E74/'[1]Kiewit10'!$J$15</f>
        <v>0.004416666666666667</v>
      </c>
    </row>
    <row r="75" spans="1:9" ht="18">
      <c r="A75" s="299" t="s">
        <v>58</v>
      </c>
      <c r="B75" s="295">
        <v>68</v>
      </c>
      <c r="C75" s="296" t="s">
        <v>59</v>
      </c>
      <c r="D75" s="296"/>
      <c r="E75" s="297" t="s">
        <v>60</v>
      </c>
      <c r="F75" s="297"/>
      <c r="G75" s="284">
        <f>('[1]Kiewit10'!$J$15/E75)/24</f>
        <v>9.202453987730062</v>
      </c>
      <c r="H75" s="26"/>
      <c r="I75" s="285">
        <f>E75/'[1]Kiewit10'!$J$15</f>
        <v>0.004527777777777778</v>
      </c>
    </row>
    <row r="76" spans="1:9" ht="18">
      <c r="A76" s="299" t="s">
        <v>61</v>
      </c>
      <c r="B76" s="295">
        <v>69</v>
      </c>
      <c r="C76" s="296" t="s">
        <v>62</v>
      </c>
      <c r="D76" s="296"/>
      <c r="E76" s="297" t="s">
        <v>60</v>
      </c>
      <c r="F76" s="297"/>
      <c r="G76" s="284">
        <f>('[1]Kiewit10'!$J$15/E76)/24</f>
        <v>9.202453987730062</v>
      </c>
      <c r="H76" s="26"/>
      <c r="I76" s="285">
        <f>E76/'[1]Kiewit10'!$J$15</f>
        <v>0.004527777777777778</v>
      </c>
    </row>
    <row r="77" spans="1:9" ht="18">
      <c r="A77" s="299" t="s">
        <v>63</v>
      </c>
      <c r="B77" s="295">
        <v>70</v>
      </c>
      <c r="C77" s="296" t="s">
        <v>64</v>
      </c>
      <c r="D77" s="296"/>
      <c r="E77" s="297" t="s">
        <v>65</v>
      </c>
      <c r="F77" s="297"/>
      <c r="G77" s="284">
        <f>('[1]Kiewit10'!$J$15/E77)/24</f>
        <v>9.132420091324201</v>
      </c>
      <c r="H77" s="26"/>
      <c r="I77" s="285">
        <f>E77/'[1]Kiewit10'!$J$15</f>
        <v>0.0045625</v>
      </c>
    </row>
    <row r="78" spans="1:9" ht="18">
      <c r="A78" s="299" t="s">
        <v>66</v>
      </c>
      <c r="B78" s="295">
        <v>71</v>
      </c>
      <c r="C78" s="296" t="s">
        <v>67</v>
      </c>
      <c r="D78" s="296"/>
      <c r="E78" s="297" t="s">
        <v>68</v>
      </c>
      <c r="F78" s="297"/>
      <c r="G78" s="284">
        <f>('[1]Kiewit10'!$J$15/E78)/24</f>
        <v>8.950770760815516</v>
      </c>
      <c r="H78" s="26"/>
      <c r="I78" s="285">
        <f>E78/'[1]Kiewit10'!$J$15</f>
        <v>0.004655092592592592</v>
      </c>
    </row>
    <row r="79" spans="1:9" ht="18">
      <c r="A79" s="299" t="s">
        <v>69</v>
      </c>
      <c r="B79" s="295">
        <v>72</v>
      </c>
      <c r="C79" s="296" t="s">
        <v>70</v>
      </c>
      <c r="D79" s="296"/>
      <c r="E79" s="297" t="s">
        <v>71</v>
      </c>
      <c r="F79" s="297"/>
      <c r="G79" s="284">
        <f>('[1]Kiewit10'!$J$15/E79)/24</f>
        <v>8.94854586129754</v>
      </c>
      <c r="H79" s="26"/>
      <c r="I79" s="285">
        <f>E79/'[1]Kiewit10'!$J$15</f>
        <v>0.00465625</v>
      </c>
    </row>
    <row r="80" spans="1:9" ht="13.5" thickBot="1">
      <c r="A80" s="313" t="s">
        <v>72</v>
      </c>
      <c r="B80" s="313"/>
      <c r="C80" s="313"/>
      <c r="D80" s="313"/>
      <c r="E80" s="313"/>
      <c r="F80" s="313"/>
      <c r="G80" s="313"/>
      <c r="H80" s="313"/>
      <c r="I80" s="313"/>
    </row>
    <row r="81" spans="1:9" ht="13.5" thickBot="1">
      <c r="A81" s="314" t="s">
        <v>73</v>
      </c>
      <c r="B81" s="315"/>
      <c r="C81" s="315"/>
      <c r="D81" s="315"/>
      <c r="E81" s="315"/>
      <c r="F81" s="315"/>
      <c r="G81" s="315"/>
      <c r="H81" s="315"/>
      <c r="I81" s="316"/>
    </row>
    <row r="82" spans="1:9" ht="12.75">
      <c r="A82" s="303"/>
      <c r="B82" s="303"/>
      <c r="C82" s="303"/>
      <c r="D82" s="303"/>
      <c r="E82" s="303"/>
      <c r="F82" s="303"/>
      <c r="G82" s="303"/>
      <c r="H82" s="303"/>
      <c r="I82" s="303"/>
    </row>
    <row r="83" spans="1:9" ht="12.75">
      <c r="A83" s="304" t="s">
        <v>74</v>
      </c>
      <c r="B83" s="305"/>
      <c r="C83" s="305"/>
      <c r="D83" s="305"/>
      <c r="E83" s="139"/>
      <c r="F83" s="139"/>
      <c r="G83" s="139"/>
      <c r="H83" s="139"/>
      <c r="I83" s="139"/>
    </row>
    <row r="84" spans="1:9" ht="12.75">
      <c r="A84" s="304" t="s">
        <v>75</v>
      </c>
      <c r="B84" s="305"/>
      <c r="C84" s="305"/>
      <c r="D84" s="305"/>
      <c r="E84" s="139"/>
      <c r="F84" s="139"/>
      <c r="G84" s="139"/>
      <c r="H84" s="139"/>
      <c r="I84" s="139"/>
    </row>
    <row r="85" spans="1:9" ht="12.75">
      <c r="A85" s="304"/>
      <c r="B85" s="305"/>
      <c r="C85" s="305"/>
      <c r="D85" s="305"/>
      <c r="E85" s="139"/>
      <c r="F85" s="139"/>
      <c r="G85" s="139"/>
      <c r="H85" s="139"/>
      <c r="I85" s="139"/>
    </row>
    <row r="86" spans="1:9" ht="12.75">
      <c r="A86" s="141"/>
      <c r="C86" s="306" t="s">
        <v>76</v>
      </c>
      <c r="D86" s="306"/>
      <c r="E86" s="19"/>
      <c r="F86" s="19"/>
      <c r="G86" s="19"/>
      <c r="H86" s="19"/>
      <c r="I86" s="19"/>
    </row>
    <row r="87" spans="3:9" ht="12.75">
      <c r="C87" s="139" t="s">
        <v>77</v>
      </c>
      <c r="D87" s="139">
        <v>82</v>
      </c>
      <c r="E87" s="19"/>
      <c r="F87" s="19"/>
      <c r="G87" s="19"/>
      <c r="H87" s="19"/>
      <c r="I87" s="19"/>
    </row>
    <row r="88" spans="3:9" ht="12.75">
      <c r="C88" s="139" t="s">
        <v>78</v>
      </c>
      <c r="D88" s="139">
        <v>97</v>
      </c>
      <c r="E88" s="19"/>
      <c r="F88" s="19"/>
      <c r="G88" s="19"/>
      <c r="H88" s="19"/>
      <c r="I88" s="19"/>
    </row>
    <row r="89" spans="3:9" ht="12.75">
      <c r="C89" s="139" t="s">
        <v>79</v>
      </c>
      <c r="D89" s="139">
        <v>118</v>
      </c>
      <c r="E89" s="19"/>
      <c r="F89" s="19"/>
      <c r="G89" s="19"/>
      <c r="H89" s="19"/>
      <c r="I89" s="19"/>
    </row>
    <row r="90" spans="3:9" ht="12.75">
      <c r="C90" s="139" t="s">
        <v>80</v>
      </c>
      <c r="D90" s="139">
        <v>330</v>
      </c>
      <c r="E90" s="19"/>
      <c r="F90" s="19"/>
      <c r="G90" s="19"/>
      <c r="H90" s="19"/>
      <c r="I90" s="19"/>
    </row>
    <row r="91" spans="4:9" ht="12.75">
      <c r="D91">
        <f>SUM(D87:D90)</f>
        <v>627</v>
      </c>
      <c r="E91" s="307" t="s">
        <v>81</v>
      </c>
      <c r="F91" s="307"/>
      <c r="G91" s="308" t="s">
        <v>82</v>
      </c>
      <c r="H91" s="308"/>
      <c r="I91" s="19"/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A1" sqref="A1:J31"/>
    </sheetView>
  </sheetViews>
  <sheetFormatPr defaultColWidth="9.140625" defaultRowHeight="12.75"/>
  <cols>
    <col min="1" max="1" width="7.421875" style="0" bestFit="1" customWidth="1"/>
    <col min="2" max="2" width="13.00390625" style="0" bestFit="1" customWidth="1"/>
    <col min="3" max="3" width="13.140625" style="0" bestFit="1" customWidth="1"/>
    <col min="4" max="4" width="22.57421875" style="0" bestFit="1" customWidth="1"/>
    <col min="6" max="6" width="18.8515625" style="0" bestFit="1" customWidth="1"/>
    <col min="7" max="7" width="13.57421875" style="0" bestFit="1" customWidth="1"/>
    <col min="9" max="9" width="12.28125" style="0" bestFit="1" customWidth="1"/>
    <col min="10" max="10" width="12.421875" style="0" bestFit="1" customWidth="1"/>
  </cols>
  <sheetData>
    <row r="1" spans="1:10" ht="27">
      <c r="A1" s="436" t="s">
        <v>179</v>
      </c>
      <c r="B1" s="437"/>
      <c r="C1" s="437"/>
      <c r="D1" s="437"/>
      <c r="E1" s="437"/>
      <c r="F1" s="437"/>
      <c r="G1" s="437"/>
      <c r="H1" s="437"/>
      <c r="I1" s="437"/>
      <c r="J1" s="438"/>
    </row>
    <row r="2" spans="1:10" ht="27">
      <c r="A2" s="439">
        <v>40216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33">
      <c r="A3" s="361"/>
      <c r="B3" s="346"/>
      <c r="C3" s="346"/>
      <c r="D3" s="346"/>
      <c r="E3" s="346"/>
      <c r="F3" s="346"/>
      <c r="G3" s="346"/>
      <c r="H3" s="346"/>
      <c r="I3" s="346"/>
      <c r="J3" s="76"/>
    </row>
    <row r="4" spans="1:10" ht="19.5">
      <c r="A4" s="39"/>
      <c r="B4" s="40"/>
      <c r="C4" s="40"/>
      <c r="D4" s="41"/>
      <c r="E4" s="42"/>
      <c r="F4" s="43" t="s">
        <v>117</v>
      </c>
      <c r="G4" s="44">
        <v>3.5</v>
      </c>
      <c r="H4" s="389" t="s">
        <v>118</v>
      </c>
      <c r="I4" s="389"/>
      <c r="J4" s="317" t="s">
        <v>215</v>
      </c>
    </row>
    <row r="5" spans="1:10" ht="14.25">
      <c r="A5" s="45" t="s">
        <v>119</v>
      </c>
      <c r="B5" s="46" t="s">
        <v>120</v>
      </c>
      <c r="C5" s="47" t="s">
        <v>121</v>
      </c>
      <c r="D5" s="48" t="s">
        <v>122</v>
      </c>
      <c r="E5" s="49"/>
      <c r="F5" s="50" t="s">
        <v>123</v>
      </c>
      <c r="G5" s="51" t="s">
        <v>124</v>
      </c>
      <c r="H5" s="52"/>
      <c r="I5" s="51" t="s">
        <v>125</v>
      </c>
      <c r="J5" s="53"/>
    </row>
    <row r="6" spans="1:10" ht="19.5">
      <c r="A6" s="54">
        <v>4</v>
      </c>
      <c r="B6" s="55">
        <v>1</v>
      </c>
      <c r="C6" s="56" t="s">
        <v>206</v>
      </c>
      <c r="D6" s="75" t="s">
        <v>207</v>
      </c>
      <c r="E6" s="58"/>
      <c r="F6" s="59">
        <v>0.00917824074074074</v>
      </c>
      <c r="G6" s="60">
        <f>($G$4/F6)/24</f>
        <v>15.889029003783103</v>
      </c>
      <c r="H6" s="61"/>
      <c r="I6" s="74">
        <f>F6/$G$4</f>
        <v>0.0026223544973544973</v>
      </c>
      <c r="J6" s="62"/>
    </row>
    <row r="7" spans="1:10" ht="2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>
      <c r="A8" s="54"/>
      <c r="B8" s="63" t="s">
        <v>85</v>
      </c>
      <c r="C8" s="56"/>
      <c r="D8" s="75"/>
      <c r="E8" s="58"/>
      <c r="F8" s="59"/>
      <c r="G8" s="60"/>
      <c r="H8" s="61"/>
      <c r="I8" s="74"/>
      <c r="J8" s="62"/>
    </row>
    <row r="9" spans="1:10" ht="19.5">
      <c r="A9" s="54"/>
      <c r="B9" s="55"/>
      <c r="C9" s="56"/>
      <c r="D9" s="75"/>
      <c r="E9" s="58"/>
      <c r="F9" s="43" t="s">
        <v>117</v>
      </c>
      <c r="G9" s="44">
        <v>7</v>
      </c>
      <c r="H9" s="389" t="s">
        <v>118</v>
      </c>
      <c r="I9" s="389"/>
      <c r="J9" s="77"/>
    </row>
    <row r="10" spans="1:10" ht="19.5">
      <c r="A10" s="54">
        <v>2</v>
      </c>
      <c r="B10" s="55">
        <v>2</v>
      </c>
      <c r="C10" s="56" t="s">
        <v>187</v>
      </c>
      <c r="D10" s="75" t="s">
        <v>188</v>
      </c>
      <c r="E10" s="58"/>
      <c r="F10" s="59">
        <v>0.017766203703703704</v>
      </c>
      <c r="G10" s="60">
        <f aca="true" t="shared" si="0" ref="G10:G22">($G$9/F10)/24</f>
        <v>16.416938110749186</v>
      </c>
      <c r="H10" s="52"/>
      <c r="I10" s="74">
        <f aca="true" t="shared" si="1" ref="I10:I22">F10/$G$9</f>
        <v>0.0025380291005291005</v>
      </c>
      <c r="J10" s="62"/>
    </row>
    <row r="11" spans="1:10" ht="19.5">
      <c r="A11" s="54">
        <v>5</v>
      </c>
      <c r="B11" s="55">
        <v>3</v>
      </c>
      <c r="C11" s="56" t="s">
        <v>132</v>
      </c>
      <c r="D11" s="75" t="s">
        <v>133</v>
      </c>
      <c r="E11" s="58"/>
      <c r="F11" s="59">
        <v>0.019270833333333334</v>
      </c>
      <c r="G11" s="60">
        <f t="shared" si="0"/>
        <v>15.135135135135135</v>
      </c>
      <c r="H11" s="52"/>
      <c r="I11" s="74">
        <f t="shared" si="1"/>
        <v>0.0027529761904761907</v>
      </c>
      <c r="J11" s="62"/>
    </row>
    <row r="12" spans="1:10" ht="19.5">
      <c r="A12" s="54">
        <v>8</v>
      </c>
      <c r="B12" s="55">
        <v>4</v>
      </c>
      <c r="C12" s="56" t="s">
        <v>152</v>
      </c>
      <c r="D12" s="75" t="s">
        <v>153</v>
      </c>
      <c r="E12" s="58"/>
      <c r="F12" s="59">
        <v>0.020358796296296295</v>
      </c>
      <c r="G12" s="60">
        <f t="shared" si="0"/>
        <v>14.326321773735076</v>
      </c>
      <c r="H12" s="52"/>
      <c r="I12" s="74">
        <f t="shared" si="1"/>
        <v>0.0029083994708994708</v>
      </c>
      <c r="J12" s="62"/>
    </row>
    <row r="13" spans="1:10" ht="19.5">
      <c r="A13" s="54">
        <v>9</v>
      </c>
      <c r="B13" s="55">
        <v>5</v>
      </c>
      <c r="C13" s="56" t="s">
        <v>129</v>
      </c>
      <c r="D13" s="75" t="s">
        <v>151</v>
      </c>
      <c r="E13" s="58"/>
      <c r="F13" s="59">
        <v>0.020636574074074075</v>
      </c>
      <c r="G13" s="60">
        <f t="shared" si="0"/>
        <v>14.13348289399888</v>
      </c>
      <c r="H13" s="52"/>
      <c r="I13" s="74">
        <f t="shared" si="1"/>
        <v>0.002948082010582011</v>
      </c>
      <c r="J13" s="62"/>
    </row>
    <row r="14" spans="1:10" ht="19.5">
      <c r="A14" s="54">
        <v>10</v>
      </c>
      <c r="B14" s="55">
        <v>6</v>
      </c>
      <c r="C14" s="56" t="s">
        <v>134</v>
      </c>
      <c r="D14" s="75" t="s">
        <v>135</v>
      </c>
      <c r="E14" s="58"/>
      <c r="F14" s="59">
        <v>0.020671296296296295</v>
      </c>
      <c r="G14" s="60">
        <f t="shared" si="0"/>
        <v>14.109742441209407</v>
      </c>
      <c r="H14" s="52"/>
      <c r="I14" s="74">
        <f t="shared" si="1"/>
        <v>0.002953042328042328</v>
      </c>
      <c r="J14" s="62"/>
    </row>
    <row r="15" spans="1:10" ht="19.5">
      <c r="A15" s="54">
        <v>11</v>
      </c>
      <c r="B15" s="55">
        <v>7</v>
      </c>
      <c r="C15" s="56" t="s">
        <v>359</v>
      </c>
      <c r="D15" s="75" t="s">
        <v>358</v>
      </c>
      <c r="E15" s="58"/>
      <c r="F15" s="59">
        <v>0.020752314814814814</v>
      </c>
      <c r="G15" s="60">
        <f t="shared" si="0"/>
        <v>14.054656999442278</v>
      </c>
      <c r="H15" s="52"/>
      <c r="I15" s="74">
        <f t="shared" si="1"/>
        <v>0.002964616402116402</v>
      </c>
      <c r="J15" s="62"/>
    </row>
    <row r="16" spans="1:10" ht="19.5">
      <c r="A16" s="54">
        <v>13</v>
      </c>
      <c r="B16" s="55">
        <v>8</v>
      </c>
      <c r="C16" s="56" t="s">
        <v>182</v>
      </c>
      <c r="D16" s="75" t="s">
        <v>143</v>
      </c>
      <c r="E16" s="58"/>
      <c r="F16" s="59">
        <v>0.021006944444444443</v>
      </c>
      <c r="G16" s="60">
        <f t="shared" si="0"/>
        <v>13.884297520661159</v>
      </c>
      <c r="H16" s="52"/>
      <c r="I16" s="74">
        <f t="shared" si="1"/>
        <v>0.0030009920634920632</v>
      </c>
      <c r="J16" s="62"/>
    </row>
    <row r="17" spans="1:10" ht="19.5">
      <c r="A17" s="54">
        <v>19</v>
      </c>
      <c r="B17" s="55">
        <v>9</v>
      </c>
      <c r="C17" s="56" t="s">
        <v>183</v>
      </c>
      <c r="D17" s="75" t="s">
        <v>184</v>
      </c>
      <c r="E17" s="58"/>
      <c r="F17" s="59">
        <v>0.022094907407407407</v>
      </c>
      <c r="G17" s="60">
        <f t="shared" si="0"/>
        <v>13.20062860136197</v>
      </c>
      <c r="H17" s="52"/>
      <c r="I17" s="74">
        <f t="shared" si="1"/>
        <v>0.0031564153439153438</v>
      </c>
      <c r="J17" s="62"/>
    </row>
    <row r="18" spans="1:10" ht="19.5">
      <c r="A18" s="54">
        <v>21</v>
      </c>
      <c r="B18" s="55">
        <v>10</v>
      </c>
      <c r="C18" s="56" t="s">
        <v>253</v>
      </c>
      <c r="D18" s="75" t="s">
        <v>135</v>
      </c>
      <c r="E18" s="58"/>
      <c r="F18" s="59">
        <v>0.022743055555555555</v>
      </c>
      <c r="G18" s="60">
        <f t="shared" si="0"/>
        <v>12.82442748091603</v>
      </c>
      <c r="H18" s="52"/>
      <c r="I18" s="74">
        <f t="shared" si="1"/>
        <v>0.0032490079365079362</v>
      </c>
      <c r="J18" s="62"/>
    </row>
    <row r="19" spans="1:10" ht="19.5">
      <c r="A19" s="54">
        <v>24</v>
      </c>
      <c r="B19" s="55">
        <v>11</v>
      </c>
      <c r="C19" s="56" t="s">
        <v>251</v>
      </c>
      <c r="D19" s="75" t="s">
        <v>252</v>
      </c>
      <c r="E19" s="58"/>
      <c r="F19" s="59">
        <v>0.023136574074074077</v>
      </c>
      <c r="G19" s="60">
        <f t="shared" si="0"/>
        <v>12.606303151575787</v>
      </c>
      <c r="H19" s="52"/>
      <c r="I19" s="74">
        <f t="shared" si="1"/>
        <v>0.003305224867724868</v>
      </c>
      <c r="J19" s="62"/>
    </row>
    <row r="20" spans="1:10" ht="19.5">
      <c r="A20" s="54">
        <v>31</v>
      </c>
      <c r="B20" s="55">
        <v>12</v>
      </c>
      <c r="C20" s="56" t="s">
        <v>126</v>
      </c>
      <c r="D20" s="75" t="s">
        <v>195</v>
      </c>
      <c r="E20" s="58"/>
      <c r="F20" s="59">
        <v>0.023645833333333335</v>
      </c>
      <c r="G20" s="60">
        <f t="shared" si="0"/>
        <v>12.334801762114537</v>
      </c>
      <c r="H20" s="52"/>
      <c r="I20" s="74">
        <f t="shared" si="1"/>
        <v>0.003377976190476191</v>
      </c>
      <c r="J20" s="62"/>
    </row>
    <row r="21" spans="1:10" ht="19.5">
      <c r="A21" s="54">
        <v>37</v>
      </c>
      <c r="B21" s="55">
        <v>13</v>
      </c>
      <c r="C21" s="56" t="s">
        <v>193</v>
      </c>
      <c r="D21" s="75" t="s">
        <v>194</v>
      </c>
      <c r="E21" s="58"/>
      <c r="F21" s="59">
        <v>0.024340277777777777</v>
      </c>
      <c r="G21" s="60">
        <f t="shared" si="0"/>
        <v>11.982881597717546</v>
      </c>
      <c r="H21" s="52"/>
      <c r="I21" s="74">
        <f t="shared" si="1"/>
        <v>0.0034771825396825396</v>
      </c>
      <c r="J21" s="62"/>
    </row>
    <row r="22" spans="1:10" ht="19.5">
      <c r="A22" s="54">
        <v>42</v>
      </c>
      <c r="B22" s="55">
        <v>14</v>
      </c>
      <c r="C22" s="56" t="s">
        <v>243</v>
      </c>
      <c r="D22" s="75" t="s">
        <v>244</v>
      </c>
      <c r="E22" s="58"/>
      <c r="F22" s="59">
        <v>0.02461805555555556</v>
      </c>
      <c r="G22" s="60">
        <f t="shared" si="0"/>
        <v>11.847672778561352</v>
      </c>
      <c r="H22" s="52"/>
      <c r="I22" s="74">
        <f t="shared" si="1"/>
        <v>0.00351686507936508</v>
      </c>
      <c r="J22" s="62"/>
    </row>
    <row r="23" spans="1:10" ht="19.5">
      <c r="A23" s="54"/>
      <c r="B23" s="63" t="s">
        <v>86</v>
      </c>
      <c r="C23" s="56"/>
      <c r="D23" s="75"/>
      <c r="E23" s="58"/>
      <c r="F23" s="59"/>
      <c r="G23" s="60"/>
      <c r="H23" s="64"/>
      <c r="I23" s="74"/>
      <c r="J23" s="62"/>
    </row>
    <row r="24" spans="1:10" ht="19.5">
      <c r="A24" s="54"/>
      <c r="B24" s="55"/>
      <c r="C24" s="56"/>
      <c r="D24" s="75"/>
      <c r="E24" s="58"/>
      <c r="F24" s="43" t="s">
        <v>117</v>
      </c>
      <c r="G24" s="44">
        <v>10.5</v>
      </c>
      <c r="H24" s="389" t="s">
        <v>118</v>
      </c>
      <c r="I24" s="389"/>
      <c r="J24" s="77"/>
    </row>
    <row r="25" spans="1:10" ht="19.5">
      <c r="A25" s="54">
        <v>1</v>
      </c>
      <c r="B25" s="55">
        <v>15</v>
      </c>
      <c r="C25" s="56" t="s">
        <v>140</v>
      </c>
      <c r="D25" s="75" t="s">
        <v>131</v>
      </c>
      <c r="E25" s="58"/>
      <c r="F25" s="59">
        <v>0.025405092592592594</v>
      </c>
      <c r="G25" s="60">
        <f>($G$24/F25)/24</f>
        <v>17.220956719817767</v>
      </c>
      <c r="H25" s="64"/>
      <c r="I25" s="74">
        <f>F25/$G$24</f>
        <v>0.0024195326278659613</v>
      </c>
      <c r="J25" s="78" t="s">
        <v>216</v>
      </c>
    </row>
    <row r="26" spans="1:10" ht="19.5">
      <c r="A26" s="54">
        <v>4</v>
      </c>
      <c r="B26" s="55">
        <v>16</v>
      </c>
      <c r="C26" s="56" t="s">
        <v>229</v>
      </c>
      <c r="D26" s="75" t="s">
        <v>230</v>
      </c>
      <c r="E26" s="58"/>
      <c r="F26" s="59">
        <v>0.02803240740740741</v>
      </c>
      <c r="G26" s="60">
        <f>($G$24/F26)/24</f>
        <v>15.60693641618497</v>
      </c>
      <c r="H26" s="64"/>
      <c r="I26" s="74">
        <f>F26/$G$24</f>
        <v>0.0026697530864197533</v>
      </c>
      <c r="J26" s="62"/>
    </row>
    <row r="27" spans="1:10" ht="19.5">
      <c r="A27" s="54"/>
      <c r="B27" s="63" t="s">
        <v>87</v>
      </c>
      <c r="C27" s="56"/>
      <c r="D27" s="75"/>
      <c r="E27" s="58"/>
      <c r="F27" s="59"/>
      <c r="G27" s="60"/>
      <c r="H27" s="64"/>
      <c r="I27" s="74"/>
      <c r="J27" s="62"/>
    </row>
    <row r="28" spans="1:10" ht="19.5">
      <c r="A28" s="54"/>
      <c r="B28" s="55"/>
      <c r="C28" s="56"/>
      <c r="D28" s="75"/>
      <c r="E28" s="58"/>
      <c r="F28" s="43" t="s">
        <v>117</v>
      </c>
      <c r="G28" s="44">
        <v>14</v>
      </c>
      <c r="H28" s="389" t="s">
        <v>118</v>
      </c>
      <c r="I28" s="389"/>
      <c r="J28" s="77"/>
    </row>
    <row r="29" spans="1:10" ht="19.5">
      <c r="A29" s="54">
        <v>18</v>
      </c>
      <c r="B29" s="55">
        <v>17</v>
      </c>
      <c r="C29" s="56" t="s">
        <v>213</v>
      </c>
      <c r="D29" s="75" t="s">
        <v>214</v>
      </c>
      <c r="E29" s="58"/>
      <c r="F29" s="59">
        <v>0.04881944444444444</v>
      </c>
      <c r="G29" s="60">
        <f>($G$28/F29)/24</f>
        <v>11.948790896159318</v>
      </c>
      <c r="H29" s="64"/>
      <c r="I29" s="74">
        <f>F29/$G$28</f>
        <v>0.0034871031746031744</v>
      </c>
      <c r="J29" s="78"/>
    </row>
    <row r="30" spans="1:10" ht="19.5">
      <c r="A30" s="54"/>
      <c r="B30" s="63" t="s">
        <v>205</v>
      </c>
      <c r="C30" s="56"/>
      <c r="D30" s="57"/>
      <c r="E30" s="58"/>
      <c r="F30" s="59"/>
      <c r="G30" s="60"/>
      <c r="H30" s="64"/>
      <c r="I30" s="74"/>
      <c r="J30" s="62"/>
    </row>
    <row r="31" spans="1:10" ht="15.75" thickBot="1">
      <c r="A31" s="66"/>
      <c r="B31" s="67"/>
      <c r="C31" s="67"/>
      <c r="D31" s="68"/>
      <c r="E31" s="69"/>
      <c r="F31" s="70"/>
      <c r="G31" s="71"/>
      <c r="H31" s="69"/>
      <c r="I31" s="71"/>
      <c r="J31" s="72"/>
    </row>
  </sheetData>
  <mergeCells count="7">
    <mergeCell ref="H9:I9"/>
    <mergeCell ref="H24:I24"/>
    <mergeCell ref="H28:I28"/>
    <mergeCell ref="A1:J1"/>
    <mergeCell ref="A2:J2"/>
    <mergeCell ref="A3:I3"/>
    <mergeCell ref="H4:I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workbookViewId="0" topLeftCell="A28">
      <selection activeCell="A1" sqref="A1:I1"/>
    </sheetView>
  </sheetViews>
  <sheetFormatPr defaultColWidth="9.140625" defaultRowHeight="12.75"/>
  <cols>
    <col min="1" max="1" width="7.28125" style="0" bestFit="1" customWidth="1"/>
    <col min="2" max="2" width="3.00390625" style="0" customWidth="1"/>
    <col min="3" max="3" width="13.140625" style="0" bestFit="1" customWidth="1"/>
    <col min="4" max="4" width="24.421875" style="0" bestFit="1" customWidth="1"/>
    <col min="5" max="5" width="2.28125" style="0" customWidth="1"/>
    <col min="6" max="6" width="18.7109375" style="0" bestFit="1" customWidth="1"/>
    <col min="7" max="7" width="11.28125" style="0" bestFit="1" customWidth="1"/>
    <col min="8" max="8" width="2.8515625" style="0" customWidth="1"/>
    <col min="9" max="9" width="13.8515625" style="0" bestFit="1" customWidth="1"/>
    <col min="10" max="10" width="14.8515625" style="0" bestFit="1" customWidth="1"/>
  </cols>
  <sheetData>
    <row r="1" spans="1:10" ht="27">
      <c r="A1" s="442" t="s">
        <v>88</v>
      </c>
      <c r="B1" s="442"/>
      <c r="C1" s="442"/>
      <c r="D1" s="442"/>
      <c r="E1" s="442"/>
      <c r="F1" s="442"/>
      <c r="G1" s="442"/>
      <c r="H1" s="442"/>
      <c r="I1" s="442"/>
      <c r="J1" s="1"/>
    </row>
    <row r="2" spans="1:10" ht="27">
      <c r="A2" s="443">
        <v>40201</v>
      </c>
      <c r="B2" s="443"/>
      <c r="C2" s="443"/>
      <c r="D2" s="443"/>
      <c r="E2" s="443"/>
      <c r="F2" s="443"/>
      <c r="G2" s="443"/>
      <c r="H2" s="443"/>
      <c r="I2" s="443"/>
      <c r="J2" s="1"/>
    </row>
    <row r="3" spans="1:10" ht="33">
      <c r="A3" s="444"/>
      <c r="B3" s="444"/>
      <c r="C3" s="444"/>
      <c r="D3" s="444"/>
      <c r="E3" s="444"/>
      <c r="F3" s="444"/>
      <c r="G3" s="444"/>
      <c r="H3" s="444"/>
      <c r="I3" s="444"/>
      <c r="J3" s="1"/>
    </row>
    <row r="4" spans="1:9" ht="19.5">
      <c r="A4" s="18"/>
      <c r="B4" s="16"/>
      <c r="C4" s="16"/>
      <c r="D4" s="17"/>
      <c r="F4" s="35" t="s">
        <v>117</v>
      </c>
      <c r="G4" s="36">
        <v>6</v>
      </c>
      <c r="H4" s="445" t="s">
        <v>118</v>
      </c>
      <c r="I4" s="445"/>
    </row>
    <row r="5" spans="1:10" ht="14.25">
      <c r="A5" s="3" t="s">
        <v>119</v>
      </c>
      <c r="B5" s="4" t="s">
        <v>120</v>
      </c>
      <c r="C5" s="5" t="s">
        <v>121</v>
      </c>
      <c r="D5" s="6" t="s">
        <v>122</v>
      </c>
      <c r="E5" s="7"/>
      <c r="F5" s="8" t="s">
        <v>123</v>
      </c>
      <c r="G5" s="20" t="s">
        <v>124</v>
      </c>
      <c r="H5" s="10"/>
      <c r="I5" s="9" t="s">
        <v>125</v>
      </c>
      <c r="J5" s="11"/>
    </row>
    <row r="6" spans="1:10" ht="19.5">
      <c r="A6" s="34">
        <v>1</v>
      </c>
      <c r="B6" s="12">
        <v>1</v>
      </c>
      <c r="C6" s="22" t="s">
        <v>140</v>
      </c>
      <c r="D6" s="21" t="s">
        <v>131</v>
      </c>
      <c r="E6" s="13"/>
      <c r="F6" s="30">
        <v>0.0140625</v>
      </c>
      <c r="G6" s="318">
        <f>($G$4/F6)/24</f>
        <v>17.777777777777775</v>
      </c>
      <c r="H6" s="26"/>
      <c r="I6" s="38">
        <f aca="true" t="shared" si="0" ref="I6:I57">F6/$G$4</f>
        <v>0.00234375</v>
      </c>
      <c r="J6" s="37" t="s">
        <v>177</v>
      </c>
    </row>
    <row r="7" spans="1:10" ht="19.5">
      <c r="A7" s="32">
        <v>2</v>
      </c>
      <c r="B7" s="12">
        <v>2</v>
      </c>
      <c r="C7" s="22" t="s">
        <v>154</v>
      </c>
      <c r="D7" s="21" t="s">
        <v>155</v>
      </c>
      <c r="E7" s="13"/>
      <c r="F7" s="30">
        <v>0.014421296296296295</v>
      </c>
      <c r="G7" s="318">
        <f aca="true" t="shared" si="1" ref="G7:G57">($G$4/F7)/24</f>
        <v>17.335473515248797</v>
      </c>
      <c r="H7" s="26"/>
      <c r="I7" s="38">
        <f t="shared" si="0"/>
        <v>0.002403549382716049</v>
      </c>
      <c r="J7" s="37" t="s">
        <v>178</v>
      </c>
    </row>
    <row r="8" spans="1:10" ht="18">
      <c r="A8" s="32">
        <v>4</v>
      </c>
      <c r="B8" s="12">
        <v>3</v>
      </c>
      <c r="C8" s="22" t="s">
        <v>289</v>
      </c>
      <c r="D8" s="21" t="s">
        <v>271</v>
      </c>
      <c r="E8" s="27"/>
      <c r="F8" s="30">
        <v>0.014907407407407406</v>
      </c>
      <c r="G8" s="318">
        <f t="shared" si="1"/>
        <v>16.77018633540373</v>
      </c>
      <c r="H8" s="26"/>
      <c r="I8" s="38">
        <f t="shared" si="0"/>
        <v>0.0024845679012345675</v>
      </c>
      <c r="J8" s="37"/>
    </row>
    <row r="9" spans="1:10" ht="18">
      <c r="A9" s="32">
        <v>7</v>
      </c>
      <c r="B9" s="12">
        <v>4</v>
      </c>
      <c r="C9" s="22" t="s">
        <v>229</v>
      </c>
      <c r="D9" s="21" t="s">
        <v>230</v>
      </c>
      <c r="E9" s="27"/>
      <c r="F9" s="30">
        <v>0.015405092592592593</v>
      </c>
      <c r="G9" s="318">
        <f t="shared" si="1"/>
        <v>16.22839969947408</v>
      </c>
      <c r="H9" s="26"/>
      <c r="I9" s="38">
        <f t="shared" si="0"/>
        <v>0.0025675154320987654</v>
      </c>
      <c r="J9" s="37"/>
    </row>
    <row r="10" spans="1:10" ht="18">
      <c r="A10" s="32">
        <v>8</v>
      </c>
      <c r="B10" s="12">
        <v>5</v>
      </c>
      <c r="C10" s="22" t="s">
        <v>211</v>
      </c>
      <c r="D10" s="21" t="s">
        <v>212</v>
      </c>
      <c r="E10" s="27"/>
      <c r="F10" s="30">
        <v>0.015416666666666667</v>
      </c>
      <c r="G10" s="318">
        <f t="shared" si="1"/>
        <v>16.216216216216214</v>
      </c>
      <c r="H10" s="26"/>
      <c r="I10" s="38">
        <f t="shared" si="0"/>
        <v>0.0025694444444444445</v>
      </c>
      <c r="J10" s="12"/>
    </row>
    <row r="11" spans="1:10" ht="18">
      <c r="A11" s="32"/>
      <c r="B11" s="12"/>
      <c r="C11" s="22"/>
      <c r="D11" s="21"/>
      <c r="E11" s="27"/>
      <c r="F11" s="30"/>
      <c r="G11" s="318"/>
      <c r="H11" s="26"/>
      <c r="I11" s="38"/>
      <c r="J11" s="12"/>
    </row>
    <row r="12" spans="1:10" ht="18">
      <c r="A12" s="33">
        <v>9</v>
      </c>
      <c r="B12" s="12">
        <v>6</v>
      </c>
      <c r="C12" s="22" t="s">
        <v>128</v>
      </c>
      <c r="D12" s="21" t="s">
        <v>166</v>
      </c>
      <c r="E12" s="27"/>
      <c r="F12" s="30">
        <v>0.015486111111111112</v>
      </c>
      <c r="G12" s="318">
        <f t="shared" si="1"/>
        <v>16.14349775784753</v>
      </c>
      <c r="H12" s="26"/>
      <c r="I12" s="38">
        <f t="shared" si="0"/>
        <v>0.0025810185185185185</v>
      </c>
      <c r="J12" s="12"/>
    </row>
    <row r="13" spans="1:10" ht="18">
      <c r="A13" s="32">
        <v>10</v>
      </c>
      <c r="B13" s="12">
        <v>7</v>
      </c>
      <c r="C13" s="22" t="s">
        <v>168</v>
      </c>
      <c r="D13" s="21" t="s">
        <v>146</v>
      </c>
      <c r="E13" s="27"/>
      <c r="F13" s="30">
        <v>0.015509259259259257</v>
      </c>
      <c r="G13" s="318">
        <f t="shared" si="1"/>
        <v>16.11940298507463</v>
      </c>
      <c r="H13" s="26"/>
      <c r="I13" s="38">
        <f t="shared" si="0"/>
        <v>0.0025848765432098762</v>
      </c>
      <c r="J13" s="12"/>
    </row>
    <row r="14" spans="1:10" ht="18">
      <c r="A14" s="32">
        <v>11</v>
      </c>
      <c r="B14" s="12">
        <v>8</v>
      </c>
      <c r="C14" s="22" t="s">
        <v>420</v>
      </c>
      <c r="D14" s="21" t="s">
        <v>550</v>
      </c>
      <c r="E14" s="27"/>
      <c r="F14" s="30">
        <v>0.015601851851851851</v>
      </c>
      <c r="G14" s="318">
        <f t="shared" si="1"/>
        <v>16.023738872403563</v>
      </c>
      <c r="H14" s="26"/>
      <c r="I14" s="38">
        <f t="shared" si="0"/>
        <v>0.0026003086419753084</v>
      </c>
      <c r="J14" s="12"/>
    </row>
    <row r="15" spans="1:10" ht="18">
      <c r="A15" s="32">
        <v>12</v>
      </c>
      <c r="B15" s="12">
        <v>9</v>
      </c>
      <c r="C15" s="22" t="s">
        <v>265</v>
      </c>
      <c r="D15" s="21" t="s">
        <v>266</v>
      </c>
      <c r="E15" s="27"/>
      <c r="F15" s="30">
        <v>0.01570601851851852</v>
      </c>
      <c r="G15" s="318">
        <f t="shared" si="1"/>
        <v>15.917464996315402</v>
      </c>
      <c r="H15" s="26"/>
      <c r="I15" s="38">
        <f t="shared" si="0"/>
        <v>0.0026176697530864196</v>
      </c>
      <c r="J15" s="12"/>
    </row>
    <row r="16" spans="1:10" ht="18">
      <c r="A16" s="32">
        <v>14</v>
      </c>
      <c r="B16" s="12">
        <v>10</v>
      </c>
      <c r="C16" s="22" t="s">
        <v>156</v>
      </c>
      <c r="D16" s="21" t="s">
        <v>157</v>
      </c>
      <c r="E16" s="27"/>
      <c r="F16" s="30">
        <v>0.01577546296296296</v>
      </c>
      <c r="G16" s="318">
        <f t="shared" si="1"/>
        <v>15.847395451210568</v>
      </c>
      <c r="H16" s="26"/>
      <c r="I16" s="38">
        <f t="shared" si="0"/>
        <v>0.002629243827160493</v>
      </c>
      <c r="J16" s="12"/>
    </row>
    <row r="17" spans="1:10" ht="18">
      <c r="A17" s="32"/>
      <c r="B17" s="12"/>
      <c r="C17" s="22"/>
      <c r="D17" s="21"/>
      <c r="E17" s="27"/>
      <c r="F17" s="30"/>
      <c r="G17" s="318"/>
      <c r="H17" s="26"/>
      <c r="I17" s="38"/>
      <c r="J17" s="12"/>
    </row>
    <row r="18" spans="1:10" ht="18">
      <c r="A18" s="32">
        <v>15</v>
      </c>
      <c r="B18" s="12">
        <v>11</v>
      </c>
      <c r="C18" s="22" t="s">
        <v>89</v>
      </c>
      <c r="D18" s="21" t="s">
        <v>550</v>
      </c>
      <c r="E18" s="27"/>
      <c r="F18" s="30">
        <v>0.01579861111111111</v>
      </c>
      <c r="G18" s="318">
        <f t="shared" si="1"/>
        <v>15.824175824175825</v>
      </c>
      <c r="H18" s="26"/>
      <c r="I18" s="38">
        <f t="shared" si="0"/>
        <v>0.0026331018518518517</v>
      </c>
      <c r="J18" s="12"/>
    </row>
    <row r="19" spans="1:10" ht="18">
      <c r="A19" s="33">
        <v>16</v>
      </c>
      <c r="B19" s="12">
        <v>12</v>
      </c>
      <c r="C19" s="22" t="s">
        <v>128</v>
      </c>
      <c r="D19" s="21" t="s">
        <v>130</v>
      </c>
      <c r="E19" s="27"/>
      <c r="F19" s="30">
        <v>0.015972222222222224</v>
      </c>
      <c r="G19" s="318">
        <f t="shared" si="1"/>
        <v>15.652173913043477</v>
      </c>
      <c r="H19" s="26"/>
      <c r="I19" s="38">
        <f>F19/$G$4</f>
        <v>0.0026620370370370374</v>
      </c>
      <c r="J19" s="12"/>
    </row>
    <row r="20" spans="1:10" ht="18">
      <c r="A20" s="33">
        <v>19</v>
      </c>
      <c r="B20" s="12">
        <v>13</v>
      </c>
      <c r="C20" s="22" t="s">
        <v>136</v>
      </c>
      <c r="D20" s="21" t="s">
        <v>137</v>
      </c>
      <c r="E20" s="27"/>
      <c r="F20" s="30">
        <v>0.01615740740740741</v>
      </c>
      <c r="G20" s="318">
        <f t="shared" si="1"/>
        <v>15.472779369627505</v>
      </c>
      <c r="H20" s="26"/>
      <c r="I20" s="38">
        <f t="shared" si="0"/>
        <v>0.0026929012345679013</v>
      </c>
      <c r="J20" s="12"/>
    </row>
    <row r="21" spans="1:10" ht="18">
      <c r="A21" s="33">
        <v>23</v>
      </c>
      <c r="B21" s="12">
        <v>14</v>
      </c>
      <c r="C21" s="22" t="s">
        <v>296</v>
      </c>
      <c r="D21" s="21" t="s">
        <v>428</v>
      </c>
      <c r="E21" s="27"/>
      <c r="F21" s="30">
        <v>0.01681712962962963</v>
      </c>
      <c r="G21" s="318">
        <f t="shared" si="1"/>
        <v>14.865794907088782</v>
      </c>
      <c r="H21" s="26"/>
      <c r="I21" s="38">
        <f t="shared" si="0"/>
        <v>0.002802854938271605</v>
      </c>
      <c r="J21" s="12"/>
    </row>
    <row r="22" spans="1:10" ht="18">
      <c r="A22" s="33">
        <v>24</v>
      </c>
      <c r="B22" s="12">
        <v>15</v>
      </c>
      <c r="C22" s="22" t="s">
        <v>126</v>
      </c>
      <c r="D22" s="21" t="s">
        <v>127</v>
      </c>
      <c r="E22" s="27"/>
      <c r="F22" s="30">
        <v>0.01693287037037037</v>
      </c>
      <c r="G22" s="318">
        <f t="shared" si="1"/>
        <v>14.764183185235817</v>
      </c>
      <c r="H22" s="26"/>
      <c r="I22" s="38">
        <f t="shared" si="0"/>
        <v>0.002822145061728395</v>
      </c>
      <c r="J22" s="12"/>
    </row>
    <row r="23" spans="1:10" ht="18">
      <c r="A23" s="33"/>
      <c r="B23" s="12"/>
      <c r="C23" s="22"/>
      <c r="D23" s="21"/>
      <c r="E23" s="27"/>
      <c r="F23" s="30"/>
      <c r="G23" s="318"/>
      <c r="H23" s="26"/>
      <c r="I23" s="38"/>
      <c r="J23" s="12"/>
    </row>
    <row r="24" spans="1:10" ht="18">
      <c r="A24" s="33">
        <v>26</v>
      </c>
      <c r="B24" s="12">
        <v>16</v>
      </c>
      <c r="C24" s="22" t="s">
        <v>150</v>
      </c>
      <c r="D24" s="21" t="s">
        <v>176</v>
      </c>
      <c r="E24" s="27"/>
      <c r="F24" s="30">
        <v>0.017037037037037038</v>
      </c>
      <c r="G24" s="318">
        <f t="shared" si="1"/>
        <v>14.67391304347826</v>
      </c>
      <c r="H24" s="26"/>
      <c r="I24" s="38">
        <f t="shared" si="0"/>
        <v>0.0028395061728395065</v>
      </c>
      <c r="J24" s="37" t="s">
        <v>90</v>
      </c>
    </row>
    <row r="25" spans="1:10" ht="18">
      <c r="A25" s="33">
        <v>27</v>
      </c>
      <c r="B25" s="12">
        <v>17</v>
      </c>
      <c r="C25" s="22" t="s">
        <v>152</v>
      </c>
      <c r="D25" s="21" t="s">
        <v>153</v>
      </c>
      <c r="E25" s="27"/>
      <c r="F25" s="30">
        <v>0.017141203703703704</v>
      </c>
      <c r="G25" s="318">
        <f t="shared" si="1"/>
        <v>14.584740040513168</v>
      </c>
      <c r="H25" s="26"/>
      <c r="I25" s="38">
        <f t="shared" si="0"/>
        <v>0.0028568672839506173</v>
      </c>
      <c r="J25" s="12"/>
    </row>
    <row r="26" spans="1:10" ht="18">
      <c r="A26" s="33">
        <v>28</v>
      </c>
      <c r="B26" s="12">
        <v>18</v>
      </c>
      <c r="C26" s="22" t="s">
        <v>263</v>
      </c>
      <c r="D26" s="21" t="s">
        <v>272</v>
      </c>
      <c r="E26" s="27"/>
      <c r="F26" s="30">
        <v>0.017233796296296296</v>
      </c>
      <c r="G26" s="318">
        <f t="shared" si="1"/>
        <v>14.506380120886503</v>
      </c>
      <c r="H26" s="26"/>
      <c r="I26" s="38">
        <f>F26/$G$4</f>
        <v>0.0028722993827160494</v>
      </c>
      <c r="J26" s="12"/>
    </row>
    <row r="27" spans="1:10" ht="18">
      <c r="A27" s="33">
        <v>30</v>
      </c>
      <c r="B27" s="12">
        <v>19</v>
      </c>
      <c r="C27" s="22" t="s">
        <v>129</v>
      </c>
      <c r="D27" s="21" t="s">
        <v>151</v>
      </c>
      <c r="E27" s="27"/>
      <c r="F27" s="30">
        <v>0.01730324074074074</v>
      </c>
      <c r="G27" s="318">
        <f t="shared" si="1"/>
        <v>14.448160535117056</v>
      </c>
      <c r="H27" s="26"/>
      <c r="I27" s="38">
        <f t="shared" si="0"/>
        <v>0.0028838734567901234</v>
      </c>
      <c r="J27" s="12"/>
    </row>
    <row r="28" spans="1:10" ht="18">
      <c r="A28" s="33">
        <v>31</v>
      </c>
      <c r="B28" s="12">
        <v>20</v>
      </c>
      <c r="C28" s="22" t="s">
        <v>190</v>
      </c>
      <c r="D28" s="21" t="s">
        <v>131</v>
      </c>
      <c r="E28" s="27"/>
      <c r="F28" s="30">
        <v>0.017627314814814814</v>
      </c>
      <c r="G28" s="318">
        <f t="shared" si="1"/>
        <v>14.182534471437952</v>
      </c>
      <c r="H28" s="26"/>
      <c r="I28" s="38">
        <f t="shared" si="0"/>
        <v>0.0029378858024691357</v>
      </c>
      <c r="J28" s="12"/>
    </row>
    <row r="29" spans="1:10" ht="18">
      <c r="A29" s="33"/>
      <c r="B29" s="12"/>
      <c r="C29" s="22"/>
      <c r="D29" s="21"/>
      <c r="E29" s="27"/>
      <c r="F29" s="30"/>
      <c r="G29" s="318"/>
      <c r="H29" s="26"/>
      <c r="I29" s="38"/>
      <c r="J29" s="12"/>
    </row>
    <row r="30" spans="1:10" ht="18">
      <c r="A30" s="33">
        <v>35</v>
      </c>
      <c r="B30" s="12">
        <v>21</v>
      </c>
      <c r="C30" s="22" t="s">
        <v>197</v>
      </c>
      <c r="D30" s="21" t="s">
        <v>260</v>
      </c>
      <c r="E30" s="27"/>
      <c r="F30" s="30">
        <v>0.01866898148148148</v>
      </c>
      <c r="G30" s="318">
        <f t="shared" si="1"/>
        <v>13.391196528208306</v>
      </c>
      <c r="H30" s="26"/>
      <c r="I30" s="38">
        <f t="shared" si="0"/>
        <v>0.0031114969135802467</v>
      </c>
      <c r="J30" s="12"/>
    </row>
    <row r="31" spans="1:10" ht="18">
      <c r="A31" s="33">
        <v>38</v>
      </c>
      <c r="B31" s="12">
        <v>22</v>
      </c>
      <c r="C31" s="22" t="s">
        <v>359</v>
      </c>
      <c r="D31" s="21" t="s">
        <v>358</v>
      </c>
      <c r="E31" s="27"/>
      <c r="F31" s="30">
        <v>0.018819444444444448</v>
      </c>
      <c r="G31" s="318">
        <f t="shared" si="1"/>
        <v>13.284132841328413</v>
      </c>
      <c r="H31" s="26"/>
      <c r="I31" s="38">
        <f t="shared" si="0"/>
        <v>0.0031365740740740746</v>
      </c>
      <c r="J31" s="12"/>
    </row>
    <row r="32" spans="1:10" ht="18">
      <c r="A32" s="33">
        <v>40</v>
      </c>
      <c r="B32" s="12">
        <v>23</v>
      </c>
      <c r="C32" s="22" t="s">
        <v>182</v>
      </c>
      <c r="D32" s="21" t="s">
        <v>210</v>
      </c>
      <c r="E32" s="27"/>
      <c r="F32" s="30">
        <v>0.01898148148148148</v>
      </c>
      <c r="G32" s="318">
        <f t="shared" si="1"/>
        <v>13.170731707317074</v>
      </c>
      <c r="H32" s="26"/>
      <c r="I32" s="38">
        <f t="shared" si="0"/>
        <v>0.0031635802469135803</v>
      </c>
      <c r="J32" s="12"/>
    </row>
    <row r="33" spans="1:10" ht="18">
      <c r="A33" s="33">
        <v>41</v>
      </c>
      <c r="B33" s="12">
        <v>24</v>
      </c>
      <c r="C33" s="22" t="s">
        <v>231</v>
      </c>
      <c r="D33" s="21" t="s">
        <v>429</v>
      </c>
      <c r="E33" s="27"/>
      <c r="F33" s="30">
        <v>0.01900462962962963</v>
      </c>
      <c r="G33" s="318">
        <f t="shared" si="1"/>
        <v>13.154689403166868</v>
      </c>
      <c r="H33" s="26"/>
      <c r="I33" s="38">
        <f t="shared" si="0"/>
        <v>0.0031674382716049385</v>
      </c>
      <c r="J33" s="12"/>
    </row>
    <row r="34" spans="1:10" ht="18">
      <c r="A34" s="33">
        <v>42</v>
      </c>
      <c r="B34" s="12">
        <v>25</v>
      </c>
      <c r="C34" s="22" t="s">
        <v>142</v>
      </c>
      <c r="D34" s="21" t="s">
        <v>174</v>
      </c>
      <c r="E34" s="27"/>
      <c r="F34" s="30">
        <v>0.019108796296296294</v>
      </c>
      <c r="G34" s="318">
        <f t="shared" si="1"/>
        <v>13.082980012113872</v>
      </c>
      <c r="H34" s="26"/>
      <c r="I34" s="38">
        <f t="shared" si="0"/>
        <v>0.003184799382716049</v>
      </c>
      <c r="J34" s="12"/>
    </row>
    <row r="35" spans="1:10" ht="18">
      <c r="A35" s="33">
        <v>43</v>
      </c>
      <c r="B35" s="12">
        <v>26</v>
      </c>
      <c r="C35" s="22" t="s">
        <v>282</v>
      </c>
      <c r="D35" s="21" t="s">
        <v>303</v>
      </c>
      <c r="E35" s="27"/>
      <c r="F35" s="30">
        <v>0.01915509259259259</v>
      </c>
      <c r="G35" s="318">
        <f t="shared" si="1"/>
        <v>13.051359516616316</v>
      </c>
      <c r="H35" s="26"/>
      <c r="I35" s="38">
        <f t="shared" si="0"/>
        <v>0.003192515432098765</v>
      </c>
      <c r="J35" s="12"/>
    </row>
    <row r="36" spans="1:10" ht="18">
      <c r="A36" s="33">
        <v>44</v>
      </c>
      <c r="B36" s="12">
        <v>27</v>
      </c>
      <c r="C36" s="22" t="s">
        <v>213</v>
      </c>
      <c r="D36" s="21" t="s">
        <v>214</v>
      </c>
      <c r="E36" s="27"/>
      <c r="F36" s="30">
        <v>0.019178240740740742</v>
      </c>
      <c r="G36" s="318">
        <f t="shared" si="1"/>
        <v>13.035606517803258</v>
      </c>
      <c r="H36" s="26"/>
      <c r="I36" s="38">
        <f t="shared" si="0"/>
        <v>0.0031963734567901237</v>
      </c>
      <c r="J36" s="12"/>
    </row>
    <row r="37" spans="1:10" ht="18">
      <c r="A37" s="33"/>
      <c r="B37" s="12"/>
      <c r="C37" s="22"/>
      <c r="D37" s="21"/>
      <c r="E37" s="27"/>
      <c r="F37" s="30"/>
      <c r="G37" s="318"/>
      <c r="H37" s="26"/>
      <c r="I37" s="38"/>
      <c r="J37" s="12"/>
    </row>
    <row r="38" spans="1:10" ht="18">
      <c r="A38" s="33">
        <v>49</v>
      </c>
      <c r="B38" s="12">
        <v>28</v>
      </c>
      <c r="C38" s="22" t="s">
        <v>253</v>
      </c>
      <c r="D38" s="21" t="s">
        <v>135</v>
      </c>
      <c r="E38" s="27"/>
      <c r="F38" s="30">
        <v>0.02003472222222222</v>
      </c>
      <c r="G38" s="318">
        <f t="shared" si="1"/>
        <v>12.47833622183709</v>
      </c>
      <c r="H38" s="26"/>
      <c r="I38" s="38">
        <f t="shared" si="0"/>
        <v>0.0033391203703703703</v>
      </c>
      <c r="J38" s="12"/>
    </row>
    <row r="39" spans="1:10" ht="18">
      <c r="A39" s="33">
        <v>50</v>
      </c>
      <c r="B39" s="12">
        <v>29</v>
      </c>
      <c r="C39" s="22" t="s">
        <v>219</v>
      </c>
      <c r="D39" s="21" t="s">
        <v>186</v>
      </c>
      <c r="E39" s="27"/>
      <c r="F39" s="30">
        <v>0.020069444444444442</v>
      </c>
      <c r="G39" s="318">
        <f t="shared" si="1"/>
        <v>12.456747404844293</v>
      </c>
      <c r="H39" s="26"/>
      <c r="I39" s="38">
        <f t="shared" si="0"/>
        <v>0.003344907407407407</v>
      </c>
      <c r="J39" s="12"/>
    </row>
    <row r="40" spans="1:10" ht="18">
      <c r="A40" s="33">
        <v>55</v>
      </c>
      <c r="B40" s="12">
        <v>30</v>
      </c>
      <c r="C40" s="22" t="s">
        <v>233</v>
      </c>
      <c r="D40" s="21" t="s">
        <v>234</v>
      </c>
      <c r="E40" s="27"/>
      <c r="F40" s="30">
        <v>0.020520833333333332</v>
      </c>
      <c r="G40" s="318">
        <f t="shared" si="1"/>
        <v>12.182741116751268</v>
      </c>
      <c r="H40" s="26"/>
      <c r="I40" s="38">
        <f t="shared" si="0"/>
        <v>0.003420138888888889</v>
      </c>
      <c r="J40" s="12"/>
    </row>
    <row r="41" spans="1:10" ht="18">
      <c r="A41" s="33">
        <v>56</v>
      </c>
      <c r="B41" s="12">
        <v>31</v>
      </c>
      <c r="C41" s="22" t="s">
        <v>277</v>
      </c>
      <c r="D41" s="21" t="s">
        <v>181</v>
      </c>
      <c r="E41" s="27"/>
      <c r="F41" s="30">
        <v>0.020752314814814814</v>
      </c>
      <c r="G41" s="318">
        <f t="shared" si="1"/>
        <v>12.046848856664809</v>
      </c>
      <c r="H41" s="26"/>
      <c r="I41" s="38">
        <f t="shared" si="0"/>
        <v>0.003458719135802469</v>
      </c>
      <c r="J41" s="12"/>
    </row>
    <row r="42" spans="1:10" ht="18">
      <c r="A42" s="33">
        <v>57</v>
      </c>
      <c r="B42" s="12">
        <v>32</v>
      </c>
      <c r="C42" s="22" t="s">
        <v>134</v>
      </c>
      <c r="D42" s="21" t="s">
        <v>135</v>
      </c>
      <c r="E42" s="27"/>
      <c r="F42" s="30">
        <v>0.020752314814814814</v>
      </c>
      <c r="G42" s="318">
        <f t="shared" si="1"/>
        <v>12.046848856664809</v>
      </c>
      <c r="H42" s="26"/>
      <c r="I42" s="38">
        <f t="shared" si="0"/>
        <v>0.003458719135802469</v>
      </c>
      <c r="J42" s="12"/>
    </row>
    <row r="43" spans="1:10" ht="18">
      <c r="A43" s="33">
        <v>58</v>
      </c>
      <c r="B43" s="12">
        <v>33</v>
      </c>
      <c r="C43" s="22" t="s">
        <v>169</v>
      </c>
      <c r="D43" s="21" t="s">
        <v>146</v>
      </c>
      <c r="E43" s="27"/>
      <c r="F43" s="30">
        <v>0.020763888888888887</v>
      </c>
      <c r="G43" s="318">
        <f t="shared" si="1"/>
        <v>12.040133779264215</v>
      </c>
      <c r="H43" s="26"/>
      <c r="I43" s="38">
        <f t="shared" si="0"/>
        <v>0.003460648148148148</v>
      </c>
      <c r="J43" s="12"/>
    </row>
    <row r="44" spans="1:10" ht="18">
      <c r="A44" s="33">
        <v>59</v>
      </c>
      <c r="B44" s="12">
        <v>34</v>
      </c>
      <c r="C44" s="22" t="s">
        <v>160</v>
      </c>
      <c r="D44" s="21" t="s">
        <v>161</v>
      </c>
      <c r="E44" s="27"/>
      <c r="F44" s="30">
        <v>0.020763888888888887</v>
      </c>
      <c r="G44" s="318">
        <f t="shared" si="1"/>
        <v>12.040133779264215</v>
      </c>
      <c r="H44" s="26"/>
      <c r="I44" s="38">
        <f t="shared" si="0"/>
        <v>0.003460648148148148</v>
      </c>
      <c r="J44" s="12"/>
    </row>
    <row r="45" spans="1:10" ht="18">
      <c r="A45" s="33">
        <v>60</v>
      </c>
      <c r="B45" s="12">
        <v>35</v>
      </c>
      <c r="C45" s="22" t="s">
        <v>251</v>
      </c>
      <c r="D45" s="21" t="s">
        <v>252</v>
      </c>
      <c r="E45" s="27"/>
      <c r="F45" s="30">
        <v>0.020763888888888887</v>
      </c>
      <c r="G45" s="318">
        <f t="shared" si="1"/>
        <v>12.040133779264215</v>
      </c>
      <c r="H45" s="26"/>
      <c r="I45" s="38">
        <f t="shared" si="0"/>
        <v>0.003460648148148148</v>
      </c>
      <c r="J45" s="12"/>
    </row>
    <row r="46" spans="1:10" ht="18">
      <c r="A46" s="33">
        <v>61</v>
      </c>
      <c r="B46" s="12">
        <v>36</v>
      </c>
      <c r="C46" s="22" t="s">
        <v>241</v>
      </c>
      <c r="D46" s="21" t="s">
        <v>332</v>
      </c>
      <c r="E46" s="27"/>
      <c r="F46" s="30">
        <v>0.020775462962962964</v>
      </c>
      <c r="G46" s="318">
        <f t="shared" si="1"/>
        <v>12.033426183844009</v>
      </c>
      <c r="H46" s="26"/>
      <c r="I46" s="38">
        <f t="shared" si="0"/>
        <v>0.0034625771604938275</v>
      </c>
      <c r="J46" s="12"/>
    </row>
    <row r="47" spans="1:10" ht="18">
      <c r="A47" s="33">
        <v>62</v>
      </c>
      <c r="B47" s="12">
        <v>37</v>
      </c>
      <c r="C47" s="22" t="s">
        <v>126</v>
      </c>
      <c r="D47" s="21" t="s">
        <v>195</v>
      </c>
      <c r="E47" s="27"/>
      <c r="F47" s="30">
        <v>0.020844907407407406</v>
      </c>
      <c r="G47" s="318">
        <f t="shared" si="1"/>
        <v>11.993337034980568</v>
      </c>
      <c r="H47" s="26"/>
      <c r="I47" s="38">
        <f t="shared" si="0"/>
        <v>0.003474151234567901</v>
      </c>
      <c r="J47" s="12"/>
    </row>
    <row r="48" spans="1:10" ht="18">
      <c r="A48" s="33"/>
      <c r="B48" s="12"/>
      <c r="C48" s="22"/>
      <c r="D48" s="21"/>
      <c r="E48" s="27"/>
      <c r="F48" s="30"/>
      <c r="G48" s="318"/>
      <c r="H48" s="26"/>
      <c r="I48" s="38"/>
      <c r="J48" s="12"/>
    </row>
    <row r="49" spans="1:10" ht="18">
      <c r="A49" s="33">
        <v>65</v>
      </c>
      <c r="B49" s="12">
        <v>38</v>
      </c>
      <c r="C49" s="22" t="s">
        <v>364</v>
      </c>
      <c r="D49" s="21" t="s">
        <v>365</v>
      </c>
      <c r="E49" s="27"/>
      <c r="F49" s="30">
        <v>0.02113425925925926</v>
      </c>
      <c r="G49" s="318">
        <f t="shared" si="1"/>
        <v>11.829134720700985</v>
      </c>
      <c r="H49" s="26"/>
      <c r="I49" s="38">
        <f t="shared" si="0"/>
        <v>0.0035223765432098766</v>
      </c>
      <c r="J49" s="12"/>
    </row>
    <row r="50" spans="1:10" ht="18">
      <c r="A50" s="33">
        <v>67</v>
      </c>
      <c r="B50" s="12">
        <v>39</v>
      </c>
      <c r="C50" s="22" t="s">
        <v>91</v>
      </c>
      <c r="D50" s="21" t="s">
        <v>92</v>
      </c>
      <c r="E50" s="27"/>
      <c r="F50" s="30">
        <v>0.0212962962962963</v>
      </c>
      <c r="G50" s="318">
        <f t="shared" si="1"/>
        <v>11.739130434782608</v>
      </c>
      <c r="H50" s="26"/>
      <c r="I50" s="38">
        <f t="shared" si="0"/>
        <v>0.003549382716049383</v>
      </c>
      <c r="J50" s="12"/>
    </row>
    <row r="51" spans="1:10" ht="18">
      <c r="A51" s="33">
        <v>69</v>
      </c>
      <c r="B51" s="12">
        <v>40</v>
      </c>
      <c r="C51" s="22" t="s">
        <v>145</v>
      </c>
      <c r="D51" s="21" t="s">
        <v>175</v>
      </c>
      <c r="E51" s="27"/>
      <c r="F51" s="30">
        <v>0.021875</v>
      </c>
      <c r="G51" s="318">
        <f t="shared" si="1"/>
        <v>11.428571428571429</v>
      </c>
      <c r="H51" s="26"/>
      <c r="I51" s="38">
        <f t="shared" si="0"/>
        <v>0.003645833333333333</v>
      </c>
      <c r="J51" s="12"/>
    </row>
    <row r="52" spans="1:10" ht="18">
      <c r="A52" s="33">
        <v>70</v>
      </c>
      <c r="B52" s="12">
        <v>41</v>
      </c>
      <c r="C52" s="22" t="s">
        <v>281</v>
      </c>
      <c r="D52" s="21" t="s">
        <v>131</v>
      </c>
      <c r="E52" s="27"/>
      <c r="F52" s="30">
        <v>0.021886574074074072</v>
      </c>
      <c r="G52" s="318">
        <f t="shared" si="1"/>
        <v>11.422527763088313</v>
      </c>
      <c r="H52" s="26"/>
      <c r="I52" s="38">
        <f t="shared" si="0"/>
        <v>0.003647762345679012</v>
      </c>
      <c r="J52" s="12"/>
    </row>
    <row r="53" spans="1:10" ht="18">
      <c r="A53" s="33">
        <v>75</v>
      </c>
      <c r="B53" s="12">
        <v>42</v>
      </c>
      <c r="C53" s="22" t="s">
        <v>341</v>
      </c>
      <c r="D53" s="21" t="s">
        <v>138</v>
      </c>
      <c r="E53" s="27"/>
      <c r="F53" s="30">
        <v>0.02245370370370371</v>
      </c>
      <c r="G53" s="318">
        <f t="shared" si="1"/>
        <v>11.134020618556699</v>
      </c>
      <c r="H53" s="26"/>
      <c r="I53" s="38">
        <f t="shared" si="0"/>
        <v>0.003742283950617285</v>
      </c>
      <c r="J53" s="12"/>
    </row>
    <row r="54" spans="1:10" ht="18">
      <c r="A54" s="33">
        <v>79</v>
      </c>
      <c r="B54" s="12">
        <v>43</v>
      </c>
      <c r="C54" s="22" t="s">
        <v>182</v>
      </c>
      <c r="D54" s="21" t="s">
        <v>398</v>
      </c>
      <c r="E54" s="27"/>
      <c r="F54" s="30">
        <v>0.023391203703703702</v>
      </c>
      <c r="G54" s="318">
        <f t="shared" si="1"/>
        <v>10.687778327560615</v>
      </c>
      <c r="H54" s="26"/>
      <c r="I54" s="38">
        <f t="shared" si="0"/>
        <v>0.0038985339506172837</v>
      </c>
      <c r="J54" s="12"/>
    </row>
    <row r="55" spans="1:10" ht="18">
      <c r="A55" s="33">
        <v>80</v>
      </c>
      <c r="B55" s="12">
        <v>44</v>
      </c>
      <c r="C55" s="22" t="s">
        <v>201</v>
      </c>
      <c r="D55" s="21" t="s">
        <v>202</v>
      </c>
      <c r="E55" s="27"/>
      <c r="F55" s="30">
        <v>0.023541666666666666</v>
      </c>
      <c r="G55" s="318">
        <f t="shared" si="1"/>
        <v>10.619469026548673</v>
      </c>
      <c r="H55" s="26"/>
      <c r="I55" s="38">
        <f t="shared" si="0"/>
        <v>0.003923611111111111</v>
      </c>
      <c r="J55" s="12"/>
    </row>
    <row r="56" spans="1:10" ht="18">
      <c r="A56" s="33">
        <v>87</v>
      </c>
      <c r="B56" s="12">
        <v>45</v>
      </c>
      <c r="C56" s="22" t="s">
        <v>201</v>
      </c>
      <c r="D56" s="21" t="s">
        <v>373</v>
      </c>
      <c r="E56" s="27"/>
      <c r="F56" s="30">
        <v>0.026875</v>
      </c>
      <c r="G56" s="318">
        <f t="shared" si="1"/>
        <v>9.30232558139535</v>
      </c>
      <c r="H56" s="26"/>
      <c r="I56" s="38">
        <f t="shared" si="0"/>
        <v>0.004479166666666667</v>
      </c>
      <c r="J56" s="12"/>
    </row>
    <row r="57" spans="1:10" ht="18">
      <c r="A57" s="33">
        <v>88</v>
      </c>
      <c r="B57" s="12">
        <v>46</v>
      </c>
      <c r="C57" s="22" t="s">
        <v>225</v>
      </c>
      <c r="D57" s="21" t="s">
        <v>226</v>
      </c>
      <c r="E57" s="27"/>
      <c r="F57" s="30">
        <v>0.026875</v>
      </c>
      <c r="G57" s="318">
        <f t="shared" si="1"/>
        <v>9.30232558139535</v>
      </c>
      <c r="H57" s="26"/>
      <c r="I57" s="38">
        <f t="shared" si="0"/>
        <v>0.004479166666666667</v>
      </c>
      <c r="J57" s="12"/>
    </row>
    <row r="58" spans="1:9" ht="19.5">
      <c r="A58" s="27"/>
      <c r="B58" s="16"/>
      <c r="C58" s="22"/>
      <c r="D58" s="21"/>
      <c r="E58" s="13"/>
      <c r="F58" s="23"/>
      <c r="G58" s="24"/>
      <c r="H58" s="29"/>
      <c r="I58" s="25"/>
    </row>
    <row r="59" spans="1:9" ht="15">
      <c r="A59" s="27"/>
      <c r="B59" s="31" t="s">
        <v>93</v>
      </c>
      <c r="C59" s="16"/>
      <c r="D59" s="17"/>
      <c r="F59" s="28"/>
      <c r="G59" s="19"/>
      <c r="I59" s="2"/>
    </row>
  </sheetData>
  <mergeCells count="4">
    <mergeCell ref="A1:I1"/>
    <mergeCell ref="A2:I2"/>
    <mergeCell ref="A3:I3"/>
    <mergeCell ref="H4:I4"/>
  </mergeCells>
  <conditionalFormatting sqref="A6:A11 A13:A18">
    <cfRule type="expression" priority="1" dxfId="0" stopIfTrue="1">
      <formula>ISBLANK(B6)</formula>
    </cfRule>
  </conditionalFormatting>
  <conditionalFormatting sqref="D6:D57">
    <cfRule type="expression" priority="2" dxfId="1" stopIfTrue="1">
      <formula>ISNA(D6)</formula>
    </cfRule>
  </conditionalFormatting>
  <conditionalFormatting sqref="F12 F18 F24 F30 F38 F49">
    <cfRule type="expression" priority="3" dxfId="2" stopIfTrue="1">
      <formula>OR(ISBLANK(F12),COUNT(I12:$J$1021)=0)</formula>
    </cfRule>
    <cfRule type="expression" priority="4" dxfId="1" stopIfTrue="1">
      <formula>F12&lt;MAX($I$4:J10)</formula>
    </cfRule>
  </conditionalFormatting>
  <conditionalFormatting sqref="F6:F11 F13:F17 F19:F23 F25:F29 F31:F37 F39:F48 F50:F57">
    <cfRule type="expression" priority="5" dxfId="2" stopIfTrue="1">
      <formula>OR(ISBLANK(F6),COUNT(I6:$J$1021)=0)</formula>
    </cfRule>
    <cfRule type="expression" priority="6" dxfId="1" stopIfTrue="1">
      <formula>F6&lt;MAX($I$4:J5)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zoomScale="75" zoomScaleNormal="75" workbookViewId="0" topLeftCell="A1">
      <selection activeCell="I56" sqref="I56"/>
    </sheetView>
  </sheetViews>
  <sheetFormatPr defaultColWidth="9.140625" defaultRowHeight="12.75"/>
  <cols>
    <col min="2" max="2" width="6.57421875" style="0" customWidth="1"/>
    <col min="3" max="3" width="15.7109375" style="0" bestFit="1" customWidth="1"/>
    <col min="4" max="4" width="27.8515625" style="0" bestFit="1" customWidth="1"/>
    <col min="5" max="5" width="3.8515625" style="0" customWidth="1"/>
    <col min="6" max="6" width="18.7109375" style="0" bestFit="1" customWidth="1"/>
    <col min="7" max="7" width="14.57421875" style="0" bestFit="1" customWidth="1"/>
    <col min="8" max="8" width="13.421875" style="0" bestFit="1" customWidth="1"/>
    <col min="9" max="9" width="22.8515625" style="0" bestFit="1" customWidth="1"/>
  </cols>
  <sheetData>
    <row r="1" spans="1:9" ht="30">
      <c r="A1" s="364" t="s">
        <v>844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76">
        <v>40418</v>
      </c>
      <c r="B2" s="377"/>
      <c r="C2" s="377"/>
      <c r="D2" s="377"/>
      <c r="E2" s="377"/>
      <c r="F2" s="377"/>
      <c r="G2" s="377"/>
      <c r="H2" s="377"/>
      <c r="I2" s="378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4</v>
      </c>
      <c r="B6" s="55">
        <v>1</v>
      </c>
      <c r="C6" s="153" t="s">
        <v>128</v>
      </c>
      <c r="D6" s="89" t="s">
        <v>130</v>
      </c>
      <c r="E6" s="58"/>
      <c r="F6" s="59">
        <v>0.013495370370370371</v>
      </c>
      <c r="G6" s="74">
        <f aca="true" t="shared" si="0" ref="G6:G51">F6/$H$4</f>
        <v>0.0026990740740740742</v>
      </c>
      <c r="H6" s="86">
        <f aca="true" t="shared" si="1" ref="H6:H51">($H$4/F6)/24</f>
        <v>15.437392795883362</v>
      </c>
      <c r="I6" s="62"/>
    </row>
    <row r="7" spans="1:9" ht="19.5">
      <c r="A7" s="83">
        <v>7</v>
      </c>
      <c r="B7" s="55">
        <v>2</v>
      </c>
      <c r="C7" s="153" t="s">
        <v>172</v>
      </c>
      <c r="D7" s="89" t="s">
        <v>173</v>
      </c>
      <c r="E7" s="58"/>
      <c r="F7" s="59">
        <v>0.013761574074074074</v>
      </c>
      <c r="G7" s="74">
        <f t="shared" si="0"/>
        <v>0.0027523148148148146</v>
      </c>
      <c r="H7" s="86">
        <f t="shared" si="1"/>
        <v>15.138772077375947</v>
      </c>
      <c r="I7" s="62"/>
    </row>
    <row r="8" spans="1:9" ht="19.5">
      <c r="A8" s="83">
        <v>8</v>
      </c>
      <c r="B8" s="55">
        <v>3</v>
      </c>
      <c r="C8" s="153" t="s">
        <v>805</v>
      </c>
      <c r="D8" s="89" t="s">
        <v>806</v>
      </c>
      <c r="E8" s="58"/>
      <c r="F8" s="59">
        <v>0.013969907407407408</v>
      </c>
      <c r="G8" s="74">
        <f t="shared" si="0"/>
        <v>0.0027939814814814815</v>
      </c>
      <c r="H8" s="86">
        <f t="shared" si="1"/>
        <v>14.913007456503728</v>
      </c>
      <c r="I8" s="62"/>
    </row>
    <row r="9" spans="1:9" ht="19.5">
      <c r="A9" s="83">
        <v>10</v>
      </c>
      <c r="B9" s="55">
        <v>4</v>
      </c>
      <c r="C9" s="153" t="s">
        <v>145</v>
      </c>
      <c r="D9" s="89" t="s">
        <v>807</v>
      </c>
      <c r="E9" s="58"/>
      <c r="F9" s="59">
        <v>0.0140625</v>
      </c>
      <c r="G9" s="74">
        <f t="shared" si="0"/>
        <v>0.0028125</v>
      </c>
      <c r="H9" s="86">
        <f t="shared" si="1"/>
        <v>14.814814814814815</v>
      </c>
      <c r="I9" s="62" t="s">
        <v>827</v>
      </c>
    </row>
    <row r="10" spans="1:9" ht="19.5">
      <c r="A10" s="83">
        <v>12</v>
      </c>
      <c r="B10" s="55">
        <v>5</v>
      </c>
      <c r="C10" s="153" t="s">
        <v>822</v>
      </c>
      <c r="D10" s="89" t="s">
        <v>823</v>
      </c>
      <c r="E10" s="58"/>
      <c r="F10" s="59">
        <v>0.014513888888888889</v>
      </c>
      <c r="G10" s="74">
        <f t="shared" si="0"/>
        <v>0.0029027777777777776</v>
      </c>
      <c r="H10" s="86">
        <f t="shared" si="1"/>
        <v>14.354066985645934</v>
      </c>
      <c r="I10" s="62"/>
    </row>
    <row r="11" spans="1:9" ht="19.5">
      <c r="A11" s="83">
        <v>14</v>
      </c>
      <c r="B11" s="55">
        <v>6</v>
      </c>
      <c r="C11" s="153" t="s">
        <v>808</v>
      </c>
      <c r="D11" s="89" t="s">
        <v>809</v>
      </c>
      <c r="E11" s="58"/>
      <c r="F11" s="59">
        <v>0.014745370370370372</v>
      </c>
      <c r="G11" s="74">
        <f t="shared" si="0"/>
        <v>0.0029490740740740744</v>
      </c>
      <c r="H11" s="86">
        <f t="shared" si="1"/>
        <v>14.128728414442698</v>
      </c>
      <c r="I11" s="62"/>
    </row>
    <row r="12" spans="1:9" ht="19.5">
      <c r="A12" s="83">
        <v>15</v>
      </c>
      <c r="B12" s="55">
        <v>7</v>
      </c>
      <c r="C12" s="153" t="s">
        <v>477</v>
      </c>
      <c r="D12" s="89" t="s">
        <v>791</v>
      </c>
      <c r="E12" s="58"/>
      <c r="F12" s="59">
        <v>0.014953703703703705</v>
      </c>
      <c r="G12" s="74">
        <f t="shared" si="0"/>
        <v>0.002990740740740741</v>
      </c>
      <c r="H12" s="86">
        <f t="shared" si="1"/>
        <v>13.93188854489164</v>
      </c>
      <c r="I12" s="62" t="s">
        <v>828</v>
      </c>
    </row>
    <row r="13" spans="1:9" ht="19.5">
      <c r="A13" s="83">
        <v>16</v>
      </c>
      <c r="B13" s="55">
        <v>8</v>
      </c>
      <c r="C13" s="153" t="s">
        <v>251</v>
      </c>
      <c r="D13" s="89" t="s">
        <v>252</v>
      </c>
      <c r="E13" s="58"/>
      <c r="F13" s="59">
        <v>0.015046296296296295</v>
      </c>
      <c r="G13" s="74">
        <f t="shared" si="0"/>
        <v>0.0030092592592592593</v>
      </c>
      <c r="H13" s="86">
        <f t="shared" si="1"/>
        <v>13.846153846153847</v>
      </c>
      <c r="I13" s="62" t="s">
        <v>829</v>
      </c>
    </row>
    <row r="14" spans="1:9" ht="19.5">
      <c r="A14" s="83">
        <v>17</v>
      </c>
      <c r="B14" s="55">
        <v>9</v>
      </c>
      <c r="C14" s="153" t="s">
        <v>183</v>
      </c>
      <c r="D14" s="89" t="s">
        <v>184</v>
      </c>
      <c r="E14" s="58"/>
      <c r="F14" s="59">
        <v>0.015231481481481483</v>
      </c>
      <c r="G14" s="74">
        <f t="shared" si="0"/>
        <v>0.0030462962962962965</v>
      </c>
      <c r="H14" s="86">
        <f t="shared" si="1"/>
        <v>13.677811550151974</v>
      </c>
      <c r="I14" s="62" t="s">
        <v>830</v>
      </c>
    </row>
    <row r="15" spans="1:9" ht="19.5">
      <c r="A15" s="83">
        <v>21</v>
      </c>
      <c r="B15" s="55">
        <v>10</v>
      </c>
      <c r="C15" s="153" t="s">
        <v>253</v>
      </c>
      <c r="D15" s="89" t="s">
        <v>135</v>
      </c>
      <c r="E15" s="58"/>
      <c r="F15" s="59">
        <v>0.015555555555555553</v>
      </c>
      <c r="G15" s="74">
        <f t="shared" si="0"/>
        <v>0.0031111111111111105</v>
      </c>
      <c r="H15" s="86">
        <f t="shared" si="1"/>
        <v>13.392857142857146</v>
      </c>
      <c r="I15" s="62" t="s">
        <v>831</v>
      </c>
    </row>
    <row r="16" spans="1:9" ht="19.5">
      <c r="A16" s="83">
        <v>22</v>
      </c>
      <c r="B16" s="55">
        <v>11</v>
      </c>
      <c r="C16" s="153" t="s">
        <v>213</v>
      </c>
      <c r="D16" s="89" t="s">
        <v>214</v>
      </c>
      <c r="E16" s="58"/>
      <c r="F16" s="59">
        <v>0.015578703703703704</v>
      </c>
      <c r="G16" s="74">
        <f t="shared" si="0"/>
        <v>0.003115740740740741</v>
      </c>
      <c r="H16" s="86">
        <f t="shared" si="1"/>
        <v>13.37295690936107</v>
      </c>
      <c r="I16" s="62"/>
    </row>
    <row r="17" spans="1:9" ht="19.5">
      <c r="A17" s="83">
        <v>23</v>
      </c>
      <c r="B17" s="55">
        <v>12</v>
      </c>
      <c r="C17" s="153" t="s">
        <v>810</v>
      </c>
      <c r="D17" s="89" t="s">
        <v>811</v>
      </c>
      <c r="E17" s="58"/>
      <c r="F17" s="59">
        <v>0.015787037037037037</v>
      </c>
      <c r="G17" s="74">
        <f t="shared" si="0"/>
        <v>0.0031574074074074074</v>
      </c>
      <c r="H17" s="86">
        <f t="shared" si="1"/>
        <v>13.196480938416421</v>
      </c>
      <c r="I17" s="62"/>
    </row>
    <row r="18" spans="1:9" ht="19.5">
      <c r="A18" s="83">
        <v>24</v>
      </c>
      <c r="B18" s="55">
        <v>13</v>
      </c>
      <c r="C18" s="153" t="s">
        <v>812</v>
      </c>
      <c r="D18" s="89" t="s">
        <v>813</v>
      </c>
      <c r="E18" s="58"/>
      <c r="F18" s="59">
        <v>0.015902777777777776</v>
      </c>
      <c r="G18" s="74">
        <f t="shared" si="0"/>
        <v>0.0031805555555555554</v>
      </c>
      <c r="H18" s="86">
        <f t="shared" si="1"/>
        <v>13.100436681222709</v>
      </c>
      <c r="I18" s="62"/>
    </row>
    <row r="19" spans="1:9" ht="19.5">
      <c r="A19" s="83">
        <v>26</v>
      </c>
      <c r="B19" s="55">
        <v>14</v>
      </c>
      <c r="C19" s="153" t="s">
        <v>824</v>
      </c>
      <c r="D19" s="89" t="s">
        <v>302</v>
      </c>
      <c r="E19" s="58"/>
      <c r="F19" s="59">
        <v>0.01659722222222222</v>
      </c>
      <c r="G19" s="74">
        <f t="shared" si="0"/>
        <v>0.0033194444444444443</v>
      </c>
      <c r="H19" s="86">
        <f t="shared" si="1"/>
        <v>12.552301255230127</v>
      </c>
      <c r="I19" s="62"/>
    </row>
    <row r="20" spans="1:9" ht="19.5">
      <c r="A20" s="83">
        <v>28</v>
      </c>
      <c r="B20" s="55">
        <v>15</v>
      </c>
      <c r="C20" s="153" t="s">
        <v>825</v>
      </c>
      <c r="D20" s="89" t="s">
        <v>301</v>
      </c>
      <c r="E20" s="58"/>
      <c r="F20" s="59">
        <v>0.016655092592592593</v>
      </c>
      <c r="G20" s="74">
        <f t="shared" si="0"/>
        <v>0.0033310185185185187</v>
      </c>
      <c r="H20" s="86">
        <f t="shared" si="1"/>
        <v>12.50868658790827</v>
      </c>
      <c r="I20" s="62"/>
    </row>
    <row r="21" spans="1:9" ht="19.5">
      <c r="A21" s="83">
        <v>33</v>
      </c>
      <c r="B21" s="55">
        <v>16</v>
      </c>
      <c r="C21" s="153" t="s">
        <v>625</v>
      </c>
      <c r="D21" s="89" t="s">
        <v>814</v>
      </c>
      <c r="E21" s="58"/>
      <c r="F21" s="59">
        <v>0.016747685185185185</v>
      </c>
      <c r="G21" s="74">
        <f t="shared" si="0"/>
        <v>0.003349537037037037</v>
      </c>
      <c r="H21" s="86">
        <f t="shared" si="1"/>
        <v>12.43953006219765</v>
      </c>
      <c r="I21" s="62"/>
    </row>
    <row r="22" spans="1:9" ht="19.5">
      <c r="A22" s="83">
        <v>34</v>
      </c>
      <c r="B22" s="55">
        <v>17</v>
      </c>
      <c r="C22" s="153" t="s">
        <v>815</v>
      </c>
      <c r="D22" s="89" t="s">
        <v>809</v>
      </c>
      <c r="E22" s="58"/>
      <c r="F22" s="59">
        <v>0.01675925925925926</v>
      </c>
      <c r="G22" s="74">
        <f t="shared" si="0"/>
        <v>0.0033518518518518515</v>
      </c>
      <c r="H22" s="86">
        <f t="shared" si="1"/>
        <v>12.430939226519337</v>
      </c>
      <c r="I22" s="62"/>
    </row>
    <row r="23" spans="1:9" ht="19.5">
      <c r="A23" s="83">
        <v>36</v>
      </c>
      <c r="B23" s="55">
        <v>18</v>
      </c>
      <c r="C23" s="153" t="s">
        <v>577</v>
      </c>
      <c r="D23" s="89" t="s">
        <v>298</v>
      </c>
      <c r="E23" s="58"/>
      <c r="F23" s="59">
        <v>0.01681712962962963</v>
      </c>
      <c r="G23" s="74">
        <f t="shared" si="0"/>
        <v>0.003363425925925926</v>
      </c>
      <c r="H23" s="86">
        <f t="shared" si="1"/>
        <v>12.388162422573984</v>
      </c>
      <c r="I23" s="62"/>
    </row>
    <row r="24" spans="1:9" ht="19.5">
      <c r="A24" s="83">
        <v>40</v>
      </c>
      <c r="B24" s="55">
        <v>19</v>
      </c>
      <c r="C24" s="153" t="s">
        <v>191</v>
      </c>
      <c r="D24" s="89" t="s">
        <v>192</v>
      </c>
      <c r="E24" s="58"/>
      <c r="F24" s="59">
        <v>0.017037037037037038</v>
      </c>
      <c r="G24" s="74">
        <f t="shared" si="0"/>
        <v>0.0034074074074074076</v>
      </c>
      <c r="H24" s="86">
        <f t="shared" si="1"/>
        <v>12.228260869565217</v>
      </c>
      <c r="I24" s="62"/>
    </row>
    <row r="25" spans="1:9" ht="19.5">
      <c r="A25" s="83">
        <v>39</v>
      </c>
      <c r="B25" s="55">
        <v>20</v>
      </c>
      <c r="C25" s="153" t="s">
        <v>243</v>
      </c>
      <c r="D25" s="89" t="s">
        <v>244</v>
      </c>
      <c r="E25" s="58"/>
      <c r="F25" s="59">
        <v>0.017037037037037038</v>
      </c>
      <c r="G25" s="74">
        <f t="shared" si="0"/>
        <v>0.0034074074074074076</v>
      </c>
      <c r="H25" s="86">
        <f t="shared" si="1"/>
        <v>12.228260869565217</v>
      </c>
      <c r="I25" s="62"/>
    </row>
    <row r="26" spans="1:9" ht="19.5">
      <c r="A26" s="83">
        <v>42</v>
      </c>
      <c r="B26" s="55">
        <v>21</v>
      </c>
      <c r="C26" s="153" t="s">
        <v>201</v>
      </c>
      <c r="D26" s="89" t="s">
        <v>202</v>
      </c>
      <c r="E26" s="58"/>
      <c r="F26" s="59">
        <v>0.017453703703703704</v>
      </c>
      <c r="G26" s="74">
        <f t="shared" si="0"/>
        <v>0.003490740740740741</v>
      </c>
      <c r="H26" s="86">
        <f t="shared" si="1"/>
        <v>11.936339522546419</v>
      </c>
      <c r="I26" s="90"/>
    </row>
    <row r="27" spans="1:9" ht="19.5">
      <c r="A27" s="83">
        <v>43</v>
      </c>
      <c r="B27" s="55">
        <v>22</v>
      </c>
      <c r="C27" s="153" t="s">
        <v>816</v>
      </c>
      <c r="D27" s="89" t="s">
        <v>291</v>
      </c>
      <c r="E27" s="58"/>
      <c r="F27" s="59">
        <v>0.017488425925925925</v>
      </c>
      <c r="G27" s="74">
        <f t="shared" si="0"/>
        <v>0.003497685185185185</v>
      </c>
      <c r="H27" s="86">
        <f t="shared" si="1"/>
        <v>11.912640635340836</v>
      </c>
      <c r="I27" s="62"/>
    </row>
    <row r="28" spans="1:9" ht="19.5">
      <c r="A28" s="83">
        <v>45</v>
      </c>
      <c r="B28" s="55">
        <v>23</v>
      </c>
      <c r="C28" s="153" t="s">
        <v>371</v>
      </c>
      <c r="D28" s="89" t="s">
        <v>143</v>
      </c>
      <c r="E28" s="58"/>
      <c r="F28" s="59">
        <v>0.017627314814814814</v>
      </c>
      <c r="G28" s="74">
        <f t="shared" si="0"/>
        <v>0.003525462962962963</v>
      </c>
      <c r="H28" s="86">
        <f t="shared" si="1"/>
        <v>11.818778726198294</v>
      </c>
      <c r="I28" s="62"/>
    </row>
    <row r="29" spans="1:9" ht="19.5">
      <c r="A29" s="83">
        <v>46</v>
      </c>
      <c r="B29" s="55">
        <v>24</v>
      </c>
      <c r="C29" s="153" t="s">
        <v>794</v>
      </c>
      <c r="D29" s="89" t="s">
        <v>131</v>
      </c>
      <c r="E29" s="58"/>
      <c r="F29" s="59">
        <v>0.017638888888888888</v>
      </c>
      <c r="G29" s="74">
        <f t="shared" si="0"/>
        <v>0.0035277777777777777</v>
      </c>
      <c r="H29" s="86">
        <f t="shared" si="1"/>
        <v>11.811023622047244</v>
      </c>
      <c r="I29" s="62"/>
    </row>
    <row r="30" spans="1:9" ht="19.5">
      <c r="A30" s="83">
        <v>49</v>
      </c>
      <c r="B30" s="55">
        <v>25</v>
      </c>
      <c r="C30" s="153" t="s">
        <v>316</v>
      </c>
      <c r="D30" s="89" t="s">
        <v>817</v>
      </c>
      <c r="E30" s="58"/>
      <c r="F30" s="59">
        <v>0.017847222222222223</v>
      </c>
      <c r="G30" s="74">
        <f t="shared" si="0"/>
        <v>0.0035694444444444445</v>
      </c>
      <c r="H30" s="86">
        <f t="shared" si="1"/>
        <v>11.673151750972762</v>
      </c>
      <c r="I30" s="62"/>
    </row>
    <row r="31" spans="1:9" ht="19.5">
      <c r="A31" s="83">
        <v>51</v>
      </c>
      <c r="B31" s="55">
        <v>26</v>
      </c>
      <c r="C31" s="153" t="s">
        <v>113</v>
      </c>
      <c r="D31" s="89" t="s">
        <v>795</v>
      </c>
      <c r="E31" s="58"/>
      <c r="F31" s="59">
        <v>0.01818287037037037</v>
      </c>
      <c r="G31" s="74">
        <f t="shared" si="0"/>
        <v>0.003636574074074074</v>
      </c>
      <c r="H31" s="86">
        <f t="shared" si="1"/>
        <v>11.457670273711011</v>
      </c>
      <c r="I31" s="62"/>
    </row>
    <row r="32" spans="1:9" ht="19.5">
      <c r="A32" s="83">
        <v>53</v>
      </c>
      <c r="B32" s="55">
        <v>27</v>
      </c>
      <c r="C32" s="153" t="s">
        <v>796</v>
      </c>
      <c r="D32" s="89" t="s">
        <v>797</v>
      </c>
      <c r="E32" s="58"/>
      <c r="F32" s="59">
        <v>0.018194444444444444</v>
      </c>
      <c r="G32" s="74">
        <f t="shared" si="0"/>
        <v>0.0036388888888888886</v>
      </c>
      <c r="H32" s="86">
        <f t="shared" si="1"/>
        <v>11.450381679389315</v>
      </c>
      <c r="I32" s="62"/>
    </row>
    <row r="33" spans="1:9" ht="19.5">
      <c r="A33" s="83">
        <v>52</v>
      </c>
      <c r="B33" s="55">
        <v>28</v>
      </c>
      <c r="C33" s="153" t="s">
        <v>818</v>
      </c>
      <c r="D33" s="89" t="s">
        <v>819</v>
      </c>
      <c r="E33" s="58"/>
      <c r="F33" s="59">
        <v>0.018194444444444444</v>
      </c>
      <c r="G33" s="74">
        <f t="shared" si="0"/>
        <v>0.0036388888888888886</v>
      </c>
      <c r="H33" s="86">
        <f t="shared" si="1"/>
        <v>11.450381679389315</v>
      </c>
      <c r="I33" s="62"/>
    </row>
    <row r="34" spans="1:12" ht="19.5">
      <c r="A34" s="83">
        <v>54</v>
      </c>
      <c r="B34" s="55">
        <v>29</v>
      </c>
      <c r="C34" s="153" t="s">
        <v>261</v>
      </c>
      <c r="D34" s="89" t="s">
        <v>262</v>
      </c>
      <c r="E34" s="58"/>
      <c r="F34" s="59">
        <v>0.018206018518518517</v>
      </c>
      <c r="G34" s="74">
        <f t="shared" si="0"/>
        <v>0.0036412037037037034</v>
      </c>
      <c r="H34" s="86">
        <f t="shared" si="1"/>
        <v>11.443102352193263</v>
      </c>
      <c r="I34" s="62"/>
      <c r="K34" s="320"/>
      <c r="L34" s="321"/>
    </row>
    <row r="35" spans="1:12" ht="19.5">
      <c r="A35" s="83">
        <v>55</v>
      </c>
      <c r="B35" s="55">
        <v>30</v>
      </c>
      <c r="C35" s="153" t="s">
        <v>826</v>
      </c>
      <c r="D35" s="89" t="s">
        <v>302</v>
      </c>
      <c r="E35" s="58"/>
      <c r="F35" s="59">
        <v>0.018275462962962962</v>
      </c>
      <c r="G35" s="74">
        <f t="shared" si="0"/>
        <v>0.0036550925925925926</v>
      </c>
      <c r="H35" s="86">
        <f t="shared" si="1"/>
        <v>11.399620012666245</v>
      </c>
      <c r="I35" s="62"/>
      <c r="K35" s="320"/>
      <c r="L35" s="321"/>
    </row>
    <row r="36" spans="1:9" ht="19.5">
      <c r="A36" s="83">
        <v>57</v>
      </c>
      <c r="B36" s="55">
        <v>31</v>
      </c>
      <c r="C36" s="153" t="s">
        <v>145</v>
      </c>
      <c r="D36" s="89" t="s">
        <v>175</v>
      </c>
      <c r="E36" s="58"/>
      <c r="F36" s="59">
        <v>0.018298611111111113</v>
      </c>
      <c r="G36" s="74">
        <f t="shared" si="0"/>
        <v>0.0036597222222222226</v>
      </c>
      <c r="H36" s="86">
        <f t="shared" si="1"/>
        <v>11.385199240986715</v>
      </c>
      <c r="I36" s="62"/>
    </row>
    <row r="37" spans="1:9" ht="19.5">
      <c r="A37" s="83">
        <v>58</v>
      </c>
      <c r="B37" s="55">
        <v>32</v>
      </c>
      <c r="C37" s="153" t="s">
        <v>239</v>
      </c>
      <c r="D37" s="89" t="s">
        <v>240</v>
      </c>
      <c r="E37" s="58"/>
      <c r="F37" s="59">
        <v>0.018333333333333333</v>
      </c>
      <c r="G37" s="74">
        <f t="shared" si="0"/>
        <v>0.0036666666666666666</v>
      </c>
      <c r="H37" s="86">
        <f t="shared" si="1"/>
        <v>11.363636363636365</v>
      </c>
      <c r="I37" s="62"/>
    </row>
    <row r="38" spans="1:9" ht="19.5">
      <c r="A38" s="83">
        <v>60</v>
      </c>
      <c r="B38" s="55">
        <v>33</v>
      </c>
      <c r="C38" s="153" t="s">
        <v>538</v>
      </c>
      <c r="D38" s="89" t="s">
        <v>539</v>
      </c>
      <c r="E38" s="58"/>
      <c r="F38" s="59">
        <v>0.018368055555555554</v>
      </c>
      <c r="G38" s="74">
        <f t="shared" si="0"/>
        <v>0.003673611111111111</v>
      </c>
      <c r="H38" s="86">
        <f t="shared" si="1"/>
        <v>11.342155009451796</v>
      </c>
      <c r="I38" s="62"/>
    </row>
    <row r="39" spans="1:9" ht="19.5">
      <c r="A39" s="83">
        <v>61</v>
      </c>
      <c r="B39" s="55">
        <v>34</v>
      </c>
      <c r="C39" s="153" t="s">
        <v>185</v>
      </c>
      <c r="D39" s="89" t="s">
        <v>220</v>
      </c>
      <c r="E39" s="58"/>
      <c r="F39" s="59">
        <v>0.018391203703703705</v>
      </c>
      <c r="G39" s="74">
        <f t="shared" si="0"/>
        <v>0.003678240740740741</v>
      </c>
      <c r="H39" s="86">
        <f t="shared" si="1"/>
        <v>11.327879169288861</v>
      </c>
      <c r="I39" s="62"/>
    </row>
    <row r="40" spans="1:9" ht="19.5">
      <c r="A40" s="83">
        <v>71</v>
      </c>
      <c r="B40" s="55">
        <v>35</v>
      </c>
      <c r="C40" s="153" t="s">
        <v>821</v>
      </c>
      <c r="D40" s="89" t="s">
        <v>166</v>
      </c>
      <c r="E40" s="58"/>
      <c r="F40" s="59">
        <v>0.01892361111111111</v>
      </c>
      <c r="G40" s="74">
        <f t="shared" si="0"/>
        <v>0.003784722222222222</v>
      </c>
      <c r="H40" s="86">
        <f t="shared" si="1"/>
        <v>11.009174311926607</v>
      </c>
      <c r="I40" s="62"/>
    </row>
    <row r="41" spans="1:9" ht="19.5">
      <c r="A41" s="83">
        <v>72</v>
      </c>
      <c r="B41" s="55">
        <v>36</v>
      </c>
      <c r="C41" s="153" t="s">
        <v>820</v>
      </c>
      <c r="D41" s="89" t="s">
        <v>814</v>
      </c>
      <c r="E41" s="58"/>
      <c r="F41" s="59">
        <v>0.01892361111111111</v>
      </c>
      <c r="G41" s="74">
        <f t="shared" si="0"/>
        <v>0.003784722222222222</v>
      </c>
      <c r="H41" s="86">
        <f t="shared" si="1"/>
        <v>11.009174311926607</v>
      </c>
      <c r="I41" s="90"/>
    </row>
    <row r="42" spans="1:9" ht="19.5">
      <c r="A42" s="83">
        <v>74</v>
      </c>
      <c r="B42" s="55">
        <v>37</v>
      </c>
      <c r="C42" s="153" t="s">
        <v>261</v>
      </c>
      <c r="D42" s="89" t="s">
        <v>397</v>
      </c>
      <c r="E42" s="58"/>
      <c r="F42" s="59">
        <v>0.019178240740740742</v>
      </c>
      <c r="G42" s="74">
        <f t="shared" si="0"/>
        <v>0.0038356481481481484</v>
      </c>
      <c r="H42" s="86">
        <f t="shared" si="1"/>
        <v>10.863005431502714</v>
      </c>
      <c r="I42" s="62"/>
    </row>
    <row r="43" spans="1:9" ht="19.5">
      <c r="A43" s="83">
        <v>78</v>
      </c>
      <c r="B43" s="55">
        <v>38</v>
      </c>
      <c r="C43" s="153" t="s">
        <v>792</v>
      </c>
      <c r="D43" s="89" t="s">
        <v>793</v>
      </c>
      <c r="E43" s="58"/>
      <c r="F43" s="59">
        <v>0.01986111111111111</v>
      </c>
      <c r="G43" s="74">
        <f t="shared" si="0"/>
        <v>0.0039722222222222225</v>
      </c>
      <c r="H43" s="86">
        <f t="shared" si="1"/>
        <v>10.48951048951049</v>
      </c>
      <c r="I43" s="62"/>
    </row>
    <row r="44" spans="1:9" ht="19.5">
      <c r="A44" s="83">
        <v>81</v>
      </c>
      <c r="B44" s="55">
        <v>39</v>
      </c>
      <c r="C44" s="153" t="s">
        <v>578</v>
      </c>
      <c r="D44" s="89" t="s">
        <v>579</v>
      </c>
      <c r="E44" s="58"/>
      <c r="F44" s="59">
        <v>0.020011574074074074</v>
      </c>
      <c r="G44" s="74">
        <f t="shared" si="0"/>
        <v>0.0040023148148148145</v>
      </c>
      <c r="H44" s="86">
        <f t="shared" si="1"/>
        <v>10.410641989589358</v>
      </c>
      <c r="I44" s="62"/>
    </row>
    <row r="45" spans="1:9" ht="19.5">
      <c r="A45" s="83">
        <v>80</v>
      </c>
      <c r="B45" s="55">
        <v>40</v>
      </c>
      <c r="C45" s="153" t="s">
        <v>199</v>
      </c>
      <c r="D45" s="89" t="s">
        <v>519</v>
      </c>
      <c r="E45" s="58"/>
      <c r="F45" s="59">
        <v>0.020011574074074074</v>
      </c>
      <c r="G45" s="74">
        <f t="shared" si="0"/>
        <v>0.0040023148148148145</v>
      </c>
      <c r="H45" s="86">
        <f t="shared" si="1"/>
        <v>10.410641989589358</v>
      </c>
      <c r="I45" s="62"/>
    </row>
    <row r="46" spans="1:9" ht="19.5">
      <c r="A46" s="83">
        <v>83</v>
      </c>
      <c r="B46" s="55">
        <v>41</v>
      </c>
      <c r="C46" s="153" t="s">
        <v>134</v>
      </c>
      <c r="D46" s="89" t="s">
        <v>135</v>
      </c>
      <c r="E46" s="58"/>
      <c r="F46" s="59">
        <v>0.020266203703703703</v>
      </c>
      <c r="G46" s="74">
        <f t="shared" si="0"/>
        <v>0.004053240740740741</v>
      </c>
      <c r="H46" s="86">
        <f t="shared" si="1"/>
        <v>10.279840091376357</v>
      </c>
      <c r="I46" s="62"/>
    </row>
    <row r="47" spans="1:9" ht="19.5">
      <c r="A47" s="83">
        <v>85</v>
      </c>
      <c r="B47" s="55">
        <v>42</v>
      </c>
      <c r="C47" s="153" t="s">
        <v>789</v>
      </c>
      <c r="D47" s="89" t="s">
        <v>790</v>
      </c>
      <c r="E47" s="58"/>
      <c r="F47" s="59">
        <v>0.020590277777777777</v>
      </c>
      <c r="G47" s="74">
        <f t="shared" si="0"/>
        <v>0.004118055555555555</v>
      </c>
      <c r="H47" s="86">
        <f t="shared" si="1"/>
        <v>10.118043844856661</v>
      </c>
      <c r="I47" s="62"/>
    </row>
    <row r="48" spans="1:9" ht="19.5">
      <c r="A48" s="83">
        <v>91</v>
      </c>
      <c r="B48" s="55">
        <v>43</v>
      </c>
      <c r="C48" s="153" t="s">
        <v>258</v>
      </c>
      <c r="D48" s="89" t="s">
        <v>788</v>
      </c>
      <c r="E48" s="58"/>
      <c r="F48" s="59">
        <v>0.020775462962962964</v>
      </c>
      <c r="G48" s="74">
        <f t="shared" si="0"/>
        <v>0.004155092592592593</v>
      </c>
      <c r="H48" s="86">
        <f t="shared" si="1"/>
        <v>10.027855153203342</v>
      </c>
      <c r="I48" s="62"/>
    </row>
    <row r="49" spans="1:9" ht="19.5">
      <c r="A49" s="83">
        <v>103</v>
      </c>
      <c r="B49" s="55">
        <v>44</v>
      </c>
      <c r="C49" s="153" t="s">
        <v>798</v>
      </c>
      <c r="D49" s="89" t="s">
        <v>260</v>
      </c>
      <c r="E49" s="58"/>
      <c r="F49" s="59">
        <v>0.021585648148148145</v>
      </c>
      <c r="G49" s="74">
        <f t="shared" si="0"/>
        <v>0.004317129629629629</v>
      </c>
      <c r="H49" s="86">
        <f t="shared" si="1"/>
        <v>9.6514745308311</v>
      </c>
      <c r="I49" s="62"/>
    </row>
    <row r="50" spans="1:9" ht="19.5">
      <c r="A50" s="83">
        <v>108</v>
      </c>
      <c r="B50" s="55">
        <v>45</v>
      </c>
      <c r="C50" s="153" t="s">
        <v>524</v>
      </c>
      <c r="D50" s="89" t="s">
        <v>184</v>
      </c>
      <c r="E50" s="58"/>
      <c r="F50" s="59">
        <v>0.022997685185185187</v>
      </c>
      <c r="G50" s="74">
        <f t="shared" si="0"/>
        <v>0.004599537037037037</v>
      </c>
      <c r="H50" s="86">
        <f t="shared" si="1"/>
        <v>9.058882737795672</v>
      </c>
      <c r="I50" s="62"/>
    </row>
    <row r="51" spans="1:9" ht="19.5">
      <c r="A51" s="83">
        <v>109</v>
      </c>
      <c r="B51" s="55">
        <v>46</v>
      </c>
      <c r="C51" s="153" t="s">
        <v>316</v>
      </c>
      <c r="D51" s="89" t="s">
        <v>525</v>
      </c>
      <c r="E51" s="58"/>
      <c r="F51" s="59">
        <v>0.023009259259259257</v>
      </c>
      <c r="G51" s="74">
        <f t="shared" si="0"/>
        <v>0.004601851851851852</v>
      </c>
      <c r="H51" s="86">
        <f t="shared" si="1"/>
        <v>9.054325955734408</v>
      </c>
      <c r="I51" s="62"/>
    </row>
    <row r="52" spans="1:9" ht="19.5">
      <c r="A52" s="374" t="s">
        <v>842</v>
      </c>
      <c r="B52" s="379"/>
      <c r="C52" s="379"/>
      <c r="D52" s="89"/>
      <c r="E52" s="58"/>
      <c r="F52" s="59"/>
      <c r="G52" s="74"/>
      <c r="H52" s="86"/>
      <c r="I52" s="62"/>
    </row>
    <row r="53" spans="1:9" ht="19.5">
      <c r="A53" s="372"/>
      <c r="B53" s="373"/>
      <c r="C53" s="373"/>
      <c r="D53" s="373"/>
      <c r="E53" s="58"/>
      <c r="F53" s="79" t="s">
        <v>117</v>
      </c>
      <c r="G53" s="79" t="s">
        <v>118</v>
      </c>
      <c r="H53" s="80">
        <v>10</v>
      </c>
      <c r="I53" s="77"/>
    </row>
    <row r="54" spans="1:9" ht="19.5">
      <c r="A54" s="146" t="s">
        <v>309</v>
      </c>
      <c r="B54" s="147" t="s">
        <v>120</v>
      </c>
      <c r="C54" s="148" t="s">
        <v>310</v>
      </c>
      <c r="D54" s="149" t="s">
        <v>122</v>
      </c>
      <c r="E54" s="150"/>
      <c r="F54" s="151" t="s">
        <v>123</v>
      </c>
      <c r="G54" s="149" t="s">
        <v>311</v>
      </c>
      <c r="H54" s="152" t="s">
        <v>312</v>
      </c>
      <c r="I54" s="77"/>
    </row>
    <row r="55" spans="1:9" ht="19.5">
      <c r="A55" s="83">
        <v>1</v>
      </c>
      <c r="B55" s="55">
        <v>47</v>
      </c>
      <c r="C55" s="153" t="s">
        <v>287</v>
      </c>
      <c r="D55" s="89" t="s">
        <v>288</v>
      </c>
      <c r="E55" s="58"/>
      <c r="F55" s="59">
        <v>0.02172453703703704</v>
      </c>
      <c r="G55" s="74">
        <f aca="true" t="shared" si="2" ref="G55:G86">F55/$H$53</f>
        <v>0.002172453703703704</v>
      </c>
      <c r="H55" s="86">
        <f aca="true" t="shared" si="3" ref="H55:H86">($H$53/F55)/24</f>
        <v>19.17954182205647</v>
      </c>
      <c r="I55" s="322" t="s">
        <v>833</v>
      </c>
    </row>
    <row r="56" spans="1:9" ht="19.5">
      <c r="A56" s="83">
        <v>6</v>
      </c>
      <c r="B56" s="55">
        <v>48</v>
      </c>
      <c r="C56" s="153" t="s">
        <v>647</v>
      </c>
      <c r="D56" s="89" t="s">
        <v>648</v>
      </c>
      <c r="E56" s="58"/>
      <c r="F56" s="59">
        <v>0.02297453703703704</v>
      </c>
      <c r="G56" s="74">
        <f t="shared" si="2"/>
        <v>0.002297453703703704</v>
      </c>
      <c r="H56" s="86">
        <f t="shared" si="3"/>
        <v>18.136020151133497</v>
      </c>
      <c r="I56" s="446" t="s">
        <v>834</v>
      </c>
    </row>
    <row r="57" spans="1:9" ht="19.5">
      <c r="A57" s="83">
        <v>8</v>
      </c>
      <c r="B57" s="55">
        <v>49</v>
      </c>
      <c r="C57" s="153" t="s">
        <v>650</v>
      </c>
      <c r="D57" s="89" t="s">
        <v>651</v>
      </c>
      <c r="E57" s="58"/>
      <c r="F57" s="59">
        <v>0.023472222222222217</v>
      </c>
      <c r="G57" s="74">
        <f t="shared" si="2"/>
        <v>0.002347222222222222</v>
      </c>
      <c r="H57" s="86">
        <f t="shared" si="3"/>
        <v>17.751479289940832</v>
      </c>
      <c r="I57" s="62" t="s">
        <v>835</v>
      </c>
    </row>
    <row r="58" spans="1:9" ht="19.5">
      <c r="A58" s="83">
        <v>9</v>
      </c>
      <c r="B58" s="55">
        <v>50</v>
      </c>
      <c r="C58" s="153" t="s">
        <v>327</v>
      </c>
      <c r="D58" s="89" t="s">
        <v>288</v>
      </c>
      <c r="E58" s="58"/>
      <c r="F58" s="59">
        <v>0.023680555555555555</v>
      </c>
      <c r="G58" s="74">
        <f t="shared" si="2"/>
        <v>0.0023680555555555555</v>
      </c>
      <c r="H58" s="86">
        <f t="shared" si="3"/>
        <v>17.595307917888565</v>
      </c>
      <c r="I58" s="62" t="s">
        <v>836</v>
      </c>
    </row>
    <row r="59" spans="1:9" ht="19.5">
      <c r="A59" s="83">
        <v>11</v>
      </c>
      <c r="B59" s="55">
        <v>51</v>
      </c>
      <c r="C59" s="153" t="s">
        <v>154</v>
      </c>
      <c r="D59" s="89" t="s">
        <v>155</v>
      </c>
      <c r="E59" s="58"/>
      <c r="F59" s="59">
        <v>0.02377314814814815</v>
      </c>
      <c r="G59" s="74">
        <f t="shared" si="2"/>
        <v>0.002377314814814815</v>
      </c>
      <c r="H59" s="86">
        <f t="shared" si="3"/>
        <v>17.526777020447906</v>
      </c>
      <c r="I59" s="62"/>
    </row>
    <row r="60" spans="1:9" ht="19.5">
      <c r="A60" s="83">
        <v>13</v>
      </c>
      <c r="B60" s="55">
        <v>52</v>
      </c>
      <c r="C60" s="153" t="s">
        <v>128</v>
      </c>
      <c r="D60" s="89" t="s">
        <v>519</v>
      </c>
      <c r="E60" s="58"/>
      <c r="F60" s="59">
        <v>0.024525462962962968</v>
      </c>
      <c r="G60" s="74">
        <f t="shared" si="2"/>
        <v>0.002452546296296297</v>
      </c>
      <c r="H60" s="86">
        <f t="shared" si="3"/>
        <v>16.989145823501648</v>
      </c>
      <c r="I60" s="62" t="s">
        <v>837</v>
      </c>
    </row>
    <row r="61" spans="1:9" ht="19.5">
      <c r="A61" s="83">
        <v>15</v>
      </c>
      <c r="B61" s="55">
        <v>53</v>
      </c>
      <c r="C61" s="153" t="s">
        <v>217</v>
      </c>
      <c r="D61" s="89" t="s">
        <v>218</v>
      </c>
      <c r="E61" s="58"/>
      <c r="F61" s="59">
        <v>0.02461805555555556</v>
      </c>
      <c r="G61" s="74">
        <f t="shared" si="2"/>
        <v>0.002461805555555556</v>
      </c>
      <c r="H61" s="86">
        <f t="shared" si="3"/>
        <v>16.92524682651622</v>
      </c>
      <c r="I61" s="62"/>
    </row>
    <row r="62" spans="1:9" ht="19.5">
      <c r="A62" s="83">
        <v>18</v>
      </c>
      <c r="B62" s="55">
        <v>54</v>
      </c>
      <c r="C62" s="153" t="s">
        <v>229</v>
      </c>
      <c r="D62" s="89" t="s">
        <v>230</v>
      </c>
      <c r="E62" s="58"/>
      <c r="F62" s="59">
        <v>0.02497685185185185</v>
      </c>
      <c r="G62" s="74">
        <f t="shared" si="2"/>
        <v>0.0024976851851851853</v>
      </c>
      <c r="H62" s="86">
        <f t="shared" si="3"/>
        <v>16.682113067655237</v>
      </c>
      <c r="I62" s="62"/>
    </row>
    <row r="63" spans="1:9" ht="19.5">
      <c r="A63" s="83">
        <v>19</v>
      </c>
      <c r="B63" s="55">
        <v>55</v>
      </c>
      <c r="C63" s="153" t="s">
        <v>185</v>
      </c>
      <c r="D63" s="89" t="s">
        <v>138</v>
      </c>
      <c r="E63" s="58"/>
      <c r="F63" s="59">
        <v>0.025243055555555557</v>
      </c>
      <c r="G63" s="74">
        <f t="shared" si="2"/>
        <v>0.0025243055555555557</v>
      </c>
      <c r="H63" s="86">
        <f t="shared" si="3"/>
        <v>16.506189821182943</v>
      </c>
      <c r="I63" s="62"/>
    </row>
    <row r="64" spans="1:9" ht="19.5">
      <c r="A64" s="83">
        <v>20</v>
      </c>
      <c r="B64" s="55">
        <v>56</v>
      </c>
      <c r="C64" s="153" t="s">
        <v>168</v>
      </c>
      <c r="D64" s="89" t="s">
        <v>146</v>
      </c>
      <c r="E64" s="58"/>
      <c r="F64" s="59">
        <v>0.025532407407407406</v>
      </c>
      <c r="G64" s="74">
        <f t="shared" si="2"/>
        <v>0.0025532407407407405</v>
      </c>
      <c r="H64" s="86">
        <f t="shared" si="3"/>
        <v>16.319129646418858</v>
      </c>
      <c r="I64" s="62"/>
    </row>
    <row r="65" spans="1:9" ht="19.5">
      <c r="A65" s="83">
        <v>21</v>
      </c>
      <c r="B65" s="55">
        <v>57</v>
      </c>
      <c r="C65" s="153" t="s">
        <v>139</v>
      </c>
      <c r="D65" s="89" t="s">
        <v>204</v>
      </c>
      <c r="E65" s="58"/>
      <c r="F65" s="59">
        <v>0.025543981481481483</v>
      </c>
      <c r="G65" s="74">
        <f t="shared" si="2"/>
        <v>0.0025543981481481485</v>
      </c>
      <c r="H65" s="86">
        <f t="shared" si="3"/>
        <v>16.311735387403715</v>
      </c>
      <c r="I65" s="62"/>
    </row>
    <row r="66" spans="1:9" ht="19.5">
      <c r="A66" s="83">
        <v>22</v>
      </c>
      <c r="B66" s="55">
        <v>58</v>
      </c>
      <c r="C66" s="153" t="s">
        <v>187</v>
      </c>
      <c r="D66" s="89" t="s">
        <v>188</v>
      </c>
      <c r="E66" s="58"/>
      <c r="F66" s="59">
        <v>0.025879629629629627</v>
      </c>
      <c r="G66" s="74">
        <f t="shared" si="2"/>
        <v>0.002587962962962963</v>
      </c>
      <c r="H66" s="86">
        <f t="shared" si="3"/>
        <v>16.100178890876567</v>
      </c>
      <c r="I66" s="446" t="s">
        <v>838</v>
      </c>
    </row>
    <row r="67" spans="1:9" ht="19.5">
      <c r="A67" s="83">
        <v>23</v>
      </c>
      <c r="B67" s="55">
        <v>59</v>
      </c>
      <c r="C67" s="153" t="s">
        <v>154</v>
      </c>
      <c r="D67" s="89" t="s">
        <v>189</v>
      </c>
      <c r="E67" s="58"/>
      <c r="F67" s="59">
        <v>0.026041666666666668</v>
      </c>
      <c r="G67" s="74">
        <f t="shared" si="2"/>
        <v>0.002604166666666667</v>
      </c>
      <c r="H67" s="86">
        <f t="shared" si="3"/>
        <v>16</v>
      </c>
      <c r="I67" s="62"/>
    </row>
    <row r="68" spans="1:9" ht="19.5">
      <c r="A68" s="83">
        <v>24</v>
      </c>
      <c r="B68" s="55">
        <v>60</v>
      </c>
      <c r="C68" s="153" t="s">
        <v>206</v>
      </c>
      <c r="D68" s="89" t="s">
        <v>464</v>
      </c>
      <c r="E68" s="58"/>
      <c r="F68" s="59">
        <v>0.026053240740740738</v>
      </c>
      <c r="G68" s="74">
        <f t="shared" si="2"/>
        <v>0.0026053240740740737</v>
      </c>
      <c r="H68" s="86">
        <f t="shared" si="3"/>
        <v>15.992892047978678</v>
      </c>
      <c r="I68" s="62"/>
    </row>
    <row r="69" spans="1:9" ht="19.5">
      <c r="A69" s="83">
        <v>28</v>
      </c>
      <c r="B69" s="55">
        <v>61</v>
      </c>
      <c r="C69" s="153" t="s">
        <v>265</v>
      </c>
      <c r="D69" s="89" t="s">
        <v>266</v>
      </c>
      <c r="E69" s="58"/>
      <c r="F69" s="59">
        <v>0.026296296296296293</v>
      </c>
      <c r="G69" s="74">
        <f t="shared" si="2"/>
        <v>0.0026296296296296293</v>
      </c>
      <c r="H69" s="86">
        <f t="shared" si="3"/>
        <v>15.845070422535214</v>
      </c>
      <c r="I69" s="62"/>
    </row>
    <row r="70" spans="1:9" ht="19.5">
      <c r="A70" s="83">
        <v>32</v>
      </c>
      <c r="B70" s="55">
        <v>62</v>
      </c>
      <c r="C70" s="153" t="s">
        <v>139</v>
      </c>
      <c r="D70" s="89" t="s">
        <v>342</v>
      </c>
      <c r="E70" s="58"/>
      <c r="F70" s="59">
        <v>0.02677083333333333</v>
      </c>
      <c r="G70" s="74">
        <f t="shared" si="2"/>
        <v>0.002677083333333333</v>
      </c>
      <c r="H70" s="86">
        <f t="shared" si="3"/>
        <v>15.564202334630352</v>
      </c>
      <c r="I70" s="62"/>
    </row>
    <row r="71" spans="1:9" ht="19.5">
      <c r="A71" s="83">
        <v>35</v>
      </c>
      <c r="B71" s="55">
        <v>63</v>
      </c>
      <c r="C71" s="153" t="s">
        <v>296</v>
      </c>
      <c r="D71" s="89" t="s">
        <v>428</v>
      </c>
      <c r="E71" s="58"/>
      <c r="F71" s="59">
        <v>0.02702546296296296</v>
      </c>
      <c r="G71" s="74">
        <f t="shared" si="2"/>
        <v>0.0027025462962962958</v>
      </c>
      <c r="H71" s="86">
        <f t="shared" si="3"/>
        <v>15.417558886509639</v>
      </c>
      <c r="I71" s="322" t="s">
        <v>839</v>
      </c>
    </row>
    <row r="72" spans="1:9" ht="19.5">
      <c r="A72" s="83">
        <v>36</v>
      </c>
      <c r="B72" s="55">
        <v>64</v>
      </c>
      <c r="C72" s="153" t="s">
        <v>569</v>
      </c>
      <c r="D72" s="89" t="s">
        <v>204</v>
      </c>
      <c r="E72" s="58"/>
      <c r="F72" s="59">
        <v>0.02715277777777778</v>
      </c>
      <c r="G72" s="74">
        <f t="shared" si="2"/>
        <v>0.002715277777777778</v>
      </c>
      <c r="H72" s="86">
        <f t="shared" si="3"/>
        <v>15.345268542199486</v>
      </c>
      <c r="I72" s="62"/>
    </row>
    <row r="73" spans="1:9" ht="19.5">
      <c r="A73" s="83">
        <v>38</v>
      </c>
      <c r="B73" s="55">
        <v>65</v>
      </c>
      <c r="C73" s="153" t="s">
        <v>231</v>
      </c>
      <c r="D73" s="89" t="s">
        <v>799</v>
      </c>
      <c r="E73" s="58"/>
      <c r="F73" s="59">
        <v>0.027407407407407408</v>
      </c>
      <c r="G73" s="74">
        <f t="shared" si="2"/>
        <v>0.0027407407407407406</v>
      </c>
      <c r="H73" s="86">
        <f t="shared" si="3"/>
        <v>15.202702702702702</v>
      </c>
      <c r="I73" s="62"/>
    </row>
    <row r="74" spans="1:9" ht="19.5">
      <c r="A74" s="83">
        <v>39</v>
      </c>
      <c r="B74" s="55">
        <v>66</v>
      </c>
      <c r="C74" s="153" t="s">
        <v>263</v>
      </c>
      <c r="D74" s="89" t="s">
        <v>583</v>
      </c>
      <c r="E74" s="58"/>
      <c r="F74" s="59">
        <v>0.027442129629629632</v>
      </c>
      <c r="G74" s="74">
        <f t="shared" si="2"/>
        <v>0.002744212962962963</v>
      </c>
      <c r="H74" s="86">
        <f t="shared" si="3"/>
        <v>15.183466891606914</v>
      </c>
      <c r="I74" s="62"/>
    </row>
    <row r="75" spans="1:9" ht="19.5">
      <c r="A75" s="83">
        <v>42</v>
      </c>
      <c r="B75" s="55">
        <v>67</v>
      </c>
      <c r="C75" s="153" t="s">
        <v>132</v>
      </c>
      <c r="D75" s="89" t="s">
        <v>133</v>
      </c>
      <c r="E75" s="58"/>
      <c r="F75" s="59">
        <v>0.027511574074074074</v>
      </c>
      <c r="G75" s="74">
        <f t="shared" si="2"/>
        <v>0.0027511574074074075</v>
      </c>
      <c r="H75" s="86">
        <f t="shared" si="3"/>
        <v>15.145140933950358</v>
      </c>
      <c r="I75" s="62"/>
    </row>
    <row r="76" spans="1:9" ht="19.5">
      <c r="A76" s="83">
        <v>44</v>
      </c>
      <c r="B76" s="55">
        <v>68</v>
      </c>
      <c r="C76" s="153" t="s">
        <v>126</v>
      </c>
      <c r="D76" s="89" t="s">
        <v>127</v>
      </c>
      <c r="E76" s="58"/>
      <c r="F76" s="59">
        <v>0.02787037037037037</v>
      </c>
      <c r="G76" s="74">
        <f t="shared" si="2"/>
        <v>0.0027870370370370367</v>
      </c>
      <c r="H76" s="86">
        <f t="shared" si="3"/>
        <v>14.950166112956813</v>
      </c>
      <c r="I76" s="62"/>
    </row>
    <row r="77" spans="1:9" ht="19.5">
      <c r="A77" s="83">
        <v>48</v>
      </c>
      <c r="B77" s="55">
        <v>69</v>
      </c>
      <c r="C77" s="153" t="s">
        <v>129</v>
      </c>
      <c r="D77" s="89" t="s">
        <v>151</v>
      </c>
      <c r="E77" s="58"/>
      <c r="F77" s="59">
        <v>0.02809027777777778</v>
      </c>
      <c r="G77" s="74">
        <f t="shared" si="2"/>
        <v>0.002809027777777778</v>
      </c>
      <c r="H77" s="86">
        <f t="shared" si="3"/>
        <v>14.833127317676142</v>
      </c>
      <c r="I77" s="62"/>
    </row>
    <row r="78" spans="1:9" ht="19.5">
      <c r="A78" s="83">
        <v>49</v>
      </c>
      <c r="B78" s="55">
        <v>70</v>
      </c>
      <c r="C78" s="153" t="s">
        <v>491</v>
      </c>
      <c r="D78" s="89" t="s">
        <v>492</v>
      </c>
      <c r="E78" s="58"/>
      <c r="F78" s="59">
        <v>0.028101851851851854</v>
      </c>
      <c r="G78" s="74">
        <f t="shared" si="2"/>
        <v>0.0028101851851851855</v>
      </c>
      <c r="H78" s="86">
        <f t="shared" si="3"/>
        <v>14.827018121911037</v>
      </c>
      <c r="I78" s="62"/>
    </row>
    <row r="79" spans="1:9" ht="19.5">
      <c r="A79" s="83">
        <v>59</v>
      </c>
      <c r="B79" s="55">
        <v>71</v>
      </c>
      <c r="C79" s="153" t="s">
        <v>345</v>
      </c>
      <c r="D79" s="89" t="s">
        <v>271</v>
      </c>
      <c r="E79" s="58"/>
      <c r="F79" s="59">
        <v>0.028576388888888887</v>
      </c>
      <c r="G79" s="74">
        <f t="shared" si="2"/>
        <v>0.0028576388888888887</v>
      </c>
      <c r="H79" s="86">
        <f t="shared" si="3"/>
        <v>14.580801944106925</v>
      </c>
      <c r="I79" s="446" t="s">
        <v>840</v>
      </c>
    </row>
    <row r="80" spans="1:9" ht="19.5">
      <c r="A80" s="83">
        <v>62</v>
      </c>
      <c r="B80" s="55">
        <v>72</v>
      </c>
      <c r="C80" s="153" t="s">
        <v>152</v>
      </c>
      <c r="D80" s="89" t="s">
        <v>153</v>
      </c>
      <c r="E80" s="58"/>
      <c r="F80" s="59">
        <v>0.028738425925925928</v>
      </c>
      <c r="G80" s="74">
        <f t="shared" si="2"/>
        <v>0.0028738425925925928</v>
      </c>
      <c r="H80" s="86">
        <f t="shared" si="3"/>
        <v>14.49859041482078</v>
      </c>
      <c r="I80" s="62"/>
    </row>
    <row r="81" spans="1:9" ht="19.5">
      <c r="A81" s="83">
        <v>63</v>
      </c>
      <c r="B81" s="55">
        <v>73</v>
      </c>
      <c r="C81" s="153" t="s">
        <v>472</v>
      </c>
      <c r="D81" s="89" t="s">
        <v>832</v>
      </c>
      <c r="E81" s="58"/>
      <c r="F81" s="59">
        <v>0.028784722222222225</v>
      </c>
      <c r="G81" s="74">
        <f t="shared" si="2"/>
        <v>0.0028784722222222224</v>
      </c>
      <c r="H81" s="86">
        <f t="shared" si="3"/>
        <v>14.47527141133896</v>
      </c>
      <c r="I81" s="322" t="s">
        <v>841</v>
      </c>
    </row>
    <row r="82" spans="1:9" ht="19.5">
      <c r="A82" s="83">
        <v>64</v>
      </c>
      <c r="B82" s="55">
        <v>74</v>
      </c>
      <c r="C82" s="153" t="s">
        <v>800</v>
      </c>
      <c r="D82" s="89" t="s">
        <v>801</v>
      </c>
      <c r="E82" s="58"/>
      <c r="F82" s="59">
        <v>0.028796296296296296</v>
      </c>
      <c r="G82" s="74">
        <f t="shared" si="2"/>
        <v>0.0028796296296296296</v>
      </c>
      <c r="H82" s="86">
        <f t="shared" si="3"/>
        <v>14.46945337620579</v>
      </c>
      <c r="I82" s="62"/>
    </row>
    <row r="83" spans="1:9" ht="19.5">
      <c r="A83" s="83">
        <v>66</v>
      </c>
      <c r="B83" s="55">
        <v>75</v>
      </c>
      <c r="C83" s="153" t="s">
        <v>426</v>
      </c>
      <c r="D83" s="89" t="s">
        <v>301</v>
      </c>
      <c r="E83" s="58"/>
      <c r="F83" s="59">
        <v>0.028854166666666667</v>
      </c>
      <c r="G83" s="74">
        <f t="shared" si="2"/>
        <v>0.0028854166666666668</v>
      </c>
      <c r="H83" s="86">
        <f t="shared" si="3"/>
        <v>14.440433212996389</v>
      </c>
      <c r="I83" s="62"/>
    </row>
    <row r="84" spans="1:9" ht="19.5">
      <c r="A84" s="83">
        <v>71</v>
      </c>
      <c r="B84" s="55">
        <v>76</v>
      </c>
      <c r="C84" s="153" t="s">
        <v>208</v>
      </c>
      <c r="D84" s="89" t="s">
        <v>209</v>
      </c>
      <c r="E84" s="58"/>
      <c r="F84" s="59">
        <v>0.02929398148148148</v>
      </c>
      <c r="G84" s="74">
        <f t="shared" si="2"/>
        <v>0.002929398148148148</v>
      </c>
      <c r="H84" s="86">
        <f t="shared" si="3"/>
        <v>14.223627024891348</v>
      </c>
      <c r="I84" s="62"/>
    </row>
    <row r="85" spans="1:9" ht="19.5">
      <c r="A85" s="83">
        <v>76</v>
      </c>
      <c r="B85" s="55">
        <v>77</v>
      </c>
      <c r="C85" s="153" t="s">
        <v>235</v>
      </c>
      <c r="D85" s="89" t="s">
        <v>236</v>
      </c>
      <c r="E85" s="58"/>
      <c r="F85" s="59">
        <v>0.029756944444444447</v>
      </c>
      <c r="G85" s="74">
        <f t="shared" si="2"/>
        <v>0.002975694444444445</v>
      </c>
      <c r="H85" s="86">
        <f t="shared" si="3"/>
        <v>14.002333722287046</v>
      </c>
      <c r="I85" s="62"/>
    </row>
    <row r="86" spans="1:9" ht="19.5">
      <c r="A86" s="83">
        <v>85</v>
      </c>
      <c r="B86" s="55">
        <v>78</v>
      </c>
      <c r="C86" s="153" t="s">
        <v>231</v>
      </c>
      <c r="D86" s="89" t="s">
        <v>429</v>
      </c>
      <c r="E86" s="58"/>
      <c r="F86" s="59">
        <v>0.030486111111111113</v>
      </c>
      <c r="G86" s="74">
        <f t="shared" si="2"/>
        <v>0.0030486111111111113</v>
      </c>
      <c r="H86" s="86">
        <f t="shared" si="3"/>
        <v>13.66742596810934</v>
      </c>
      <c r="I86" s="62"/>
    </row>
    <row r="87" spans="1:9" ht="19.5">
      <c r="A87" s="83">
        <v>88</v>
      </c>
      <c r="B87" s="55">
        <v>79</v>
      </c>
      <c r="C87" s="153" t="s">
        <v>142</v>
      </c>
      <c r="D87" s="89" t="s">
        <v>143</v>
      </c>
      <c r="E87" s="58"/>
      <c r="F87" s="59">
        <v>0.031226851851851853</v>
      </c>
      <c r="G87" s="74">
        <f aca="true" t="shared" si="4" ref="G87:G112">F87/$H$53</f>
        <v>0.0031226851851851854</v>
      </c>
      <c r="H87" s="86">
        <f aca="true" t="shared" si="5" ref="H87:H112">($H$53/F87)/24</f>
        <v>13.343217197924389</v>
      </c>
      <c r="I87" s="62"/>
    </row>
    <row r="88" spans="1:9" ht="19.5">
      <c r="A88" s="83">
        <v>93</v>
      </c>
      <c r="B88" s="55">
        <v>80</v>
      </c>
      <c r="C88" s="153" t="s">
        <v>328</v>
      </c>
      <c r="D88" s="89" t="s">
        <v>164</v>
      </c>
      <c r="E88" s="58"/>
      <c r="F88" s="59">
        <v>0.03166666666666667</v>
      </c>
      <c r="G88" s="74">
        <f t="shared" si="4"/>
        <v>0.003166666666666667</v>
      </c>
      <c r="H88" s="86">
        <f t="shared" si="5"/>
        <v>13.157894736842104</v>
      </c>
      <c r="I88" s="62"/>
    </row>
    <row r="89" spans="1:9" ht="19.5">
      <c r="A89" s="83">
        <v>98</v>
      </c>
      <c r="B89" s="55">
        <v>81</v>
      </c>
      <c r="C89" s="153" t="s">
        <v>238</v>
      </c>
      <c r="D89" s="89" t="s">
        <v>325</v>
      </c>
      <c r="E89" s="58"/>
      <c r="F89" s="59">
        <v>0.03201388888888889</v>
      </c>
      <c r="G89" s="74">
        <f t="shared" si="4"/>
        <v>0.003201388888888889</v>
      </c>
      <c r="H89" s="86">
        <f t="shared" si="5"/>
        <v>13.01518438177874</v>
      </c>
      <c r="I89" s="62"/>
    </row>
    <row r="90" spans="1:9" ht="19.5">
      <c r="A90" s="83">
        <v>100</v>
      </c>
      <c r="B90" s="55">
        <v>82</v>
      </c>
      <c r="C90" s="153" t="s">
        <v>296</v>
      </c>
      <c r="D90" s="89" t="s">
        <v>245</v>
      </c>
      <c r="E90" s="58"/>
      <c r="F90" s="59">
        <v>0.03204861111111111</v>
      </c>
      <c r="G90" s="74">
        <f t="shared" si="4"/>
        <v>0.003204861111111111</v>
      </c>
      <c r="H90" s="86">
        <f t="shared" si="5"/>
        <v>13.001083423618637</v>
      </c>
      <c r="I90" s="62"/>
    </row>
    <row r="91" spans="1:9" ht="19.5">
      <c r="A91" s="83">
        <v>101</v>
      </c>
      <c r="B91" s="55">
        <v>83</v>
      </c>
      <c r="C91" s="153" t="s">
        <v>299</v>
      </c>
      <c r="D91" s="89" t="s">
        <v>430</v>
      </c>
      <c r="E91" s="58"/>
      <c r="F91" s="59">
        <v>0.03209490740740741</v>
      </c>
      <c r="G91" s="74">
        <f t="shared" si="4"/>
        <v>0.003209490740740741</v>
      </c>
      <c r="H91" s="86">
        <f t="shared" si="5"/>
        <v>12.982329606923907</v>
      </c>
      <c r="I91" s="62"/>
    </row>
    <row r="92" spans="1:9" ht="19.5">
      <c r="A92" s="83">
        <v>104</v>
      </c>
      <c r="B92" s="55">
        <v>84</v>
      </c>
      <c r="C92" s="153" t="s">
        <v>126</v>
      </c>
      <c r="D92" s="89" t="s">
        <v>195</v>
      </c>
      <c r="E92" s="58"/>
      <c r="F92" s="59">
        <v>0.03241898148148148</v>
      </c>
      <c r="G92" s="74">
        <f t="shared" si="4"/>
        <v>0.003241898148148148</v>
      </c>
      <c r="H92" s="86">
        <f t="shared" si="5"/>
        <v>12.85255265976437</v>
      </c>
      <c r="I92" s="62"/>
    </row>
    <row r="93" spans="1:9" ht="19.5">
      <c r="A93" s="83">
        <v>107</v>
      </c>
      <c r="B93" s="55">
        <v>85</v>
      </c>
      <c r="C93" s="153" t="s">
        <v>239</v>
      </c>
      <c r="D93" s="89" t="s">
        <v>576</v>
      </c>
      <c r="E93" s="58"/>
      <c r="F93" s="59">
        <v>0.03270833333333333</v>
      </c>
      <c r="G93" s="74">
        <f t="shared" si="4"/>
        <v>0.003270833333333333</v>
      </c>
      <c r="H93" s="86">
        <f t="shared" si="5"/>
        <v>12.738853503184714</v>
      </c>
      <c r="I93" s="62"/>
    </row>
    <row r="94" spans="1:9" ht="19.5">
      <c r="A94" s="83">
        <v>110</v>
      </c>
      <c r="B94" s="55">
        <v>86</v>
      </c>
      <c r="C94" s="153" t="s">
        <v>239</v>
      </c>
      <c r="D94" s="89" t="s">
        <v>131</v>
      </c>
      <c r="E94" s="58"/>
      <c r="F94" s="59">
        <v>0.03295138888888889</v>
      </c>
      <c r="G94" s="74">
        <f t="shared" si="4"/>
        <v>0.003295138888888889</v>
      </c>
      <c r="H94" s="86">
        <f t="shared" si="5"/>
        <v>12.644889357218124</v>
      </c>
      <c r="I94" s="62"/>
    </row>
    <row r="95" spans="1:9" ht="19.5">
      <c r="A95" s="83">
        <v>113</v>
      </c>
      <c r="B95" s="55">
        <v>87</v>
      </c>
      <c r="C95" s="153" t="s">
        <v>182</v>
      </c>
      <c r="D95" s="89" t="s">
        <v>210</v>
      </c>
      <c r="E95" s="58"/>
      <c r="F95" s="59">
        <v>0.03359953703703704</v>
      </c>
      <c r="G95" s="74">
        <f t="shared" si="4"/>
        <v>0.003359953703703704</v>
      </c>
      <c r="H95" s="86">
        <f t="shared" si="5"/>
        <v>12.400964519462624</v>
      </c>
      <c r="I95" s="62"/>
    </row>
    <row r="96" spans="1:9" ht="19.5">
      <c r="A96" s="83">
        <v>115</v>
      </c>
      <c r="B96" s="55">
        <v>88</v>
      </c>
      <c r="C96" s="153" t="s">
        <v>193</v>
      </c>
      <c r="D96" s="89" t="s">
        <v>194</v>
      </c>
      <c r="E96" s="58"/>
      <c r="F96" s="59">
        <v>0.03363425925925926</v>
      </c>
      <c r="G96" s="74">
        <f t="shared" si="4"/>
        <v>0.003363425925925926</v>
      </c>
      <c r="H96" s="86">
        <f t="shared" si="5"/>
        <v>12.388162422573984</v>
      </c>
      <c r="I96" s="62"/>
    </row>
    <row r="97" spans="1:9" ht="19.5">
      <c r="A97" s="83">
        <v>119</v>
      </c>
      <c r="B97" s="55">
        <v>89</v>
      </c>
      <c r="C97" s="153" t="s">
        <v>169</v>
      </c>
      <c r="D97" s="89" t="s">
        <v>146</v>
      </c>
      <c r="E97" s="58"/>
      <c r="F97" s="59">
        <v>0.03378472222222222</v>
      </c>
      <c r="G97" s="74">
        <f t="shared" si="4"/>
        <v>0.0033784722222222224</v>
      </c>
      <c r="H97" s="86">
        <f t="shared" si="5"/>
        <v>12.332990750256938</v>
      </c>
      <c r="I97" s="62"/>
    </row>
    <row r="98" spans="1:9" ht="19.5">
      <c r="A98" s="83">
        <v>120</v>
      </c>
      <c r="B98" s="55">
        <v>90</v>
      </c>
      <c r="C98" s="153" t="s">
        <v>590</v>
      </c>
      <c r="D98" s="89" t="s">
        <v>576</v>
      </c>
      <c r="E98" s="58"/>
      <c r="F98" s="59">
        <v>0.033796296296296297</v>
      </c>
      <c r="G98" s="74">
        <f t="shared" si="4"/>
        <v>0.0033796296296296296</v>
      </c>
      <c r="H98" s="86">
        <f t="shared" si="5"/>
        <v>12.32876712328767</v>
      </c>
      <c r="I98" s="62"/>
    </row>
    <row r="99" spans="1:9" ht="19.5">
      <c r="A99" s="83">
        <v>123</v>
      </c>
      <c r="B99" s="55">
        <v>91</v>
      </c>
      <c r="C99" s="153" t="s">
        <v>265</v>
      </c>
      <c r="D99" s="89" t="s">
        <v>252</v>
      </c>
      <c r="E99" s="58"/>
      <c r="F99" s="59">
        <v>0.03392361111111111</v>
      </c>
      <c r="G99" s="74">
        <f t="shared" si="4"/>
        <v>0.003392361111111111</v>
      </c>
      <c r="H99" s="86">
        <f t="shared" si="5"/>
        <v>12.282497441146367</v>
      </c>
      <c r="I99" s="62"/>
    </row>
    <row r="100" spans="1:9" ht="19.5">
      <c r="A100" s="83">
        <v>124</v>
      </c>
      <c r="B100" s="55">
        <v>92</v>
      </c>
      <c r="C100" s="153" t="s">
        <v>293</v>
      </c>
      <c r="D100" s="89" t="s">
        <v>294</v>
      </c>
      <c r="E100" s="58"/>
      <c r="F100" s="59">
        <v>0.034212962962962966</v>
      </c>
      <c r="G100" s="74">
        <f t="shared" si="4"/>
        <v>0.0034212962962962964</v>
      </c>
      <c r="H100" s="86">
        <f t="shared" si="5"/>
        <v>12.178619756427603</v>
      </c>
      <c r="I100" s="62"/>
    </row>
    <row r="101" spans="1:9" ht="19.5">
      <c r="A101" s="83">
        <v>125</v>
      </c>
      <c r="B101" s="55">
        <v>93</v>
      </c>
      <c r="C101" s="153" t="s">
        <v>114</v>
      </c>
      <c r="D101" s="89" t="s">
        <v>115</v>
      </c>
      <c r="E101" s="58"/>
      <c r="F101" s="59">
        <v>0.03423611111111111</v>
      </c>
      <c r="G101" s="74">
        <f t="shared" si="4"/>
        <v>0.003423611111111111</v>
      </c>
      <c r="H101" s="86">
        <f t="shared" si="5"/>
        <v>12.170385395537524</v>
      </c>
      <c r="I101" s="62"/>
    </row>
    <row r="102" spans="1:9" ht="19.5">
      <c r="A102" s="83">
        <v>129</v>
      </c>
      <c r="B102" s="55">
        <v>94</v>
      </c>
      <c r="C102" s="153" t="s">
        <v>282</v>
      </c>
      <c r="D102" s="89" t="s">
        <v>303</v>
      </c>
      <c r="E102" s="58"/>
      <c r="F102" s="59">
        <v>0.03451388888888889</v>
      </c>
      <c r="G102" s="74">
        <f t="shared" si="4"/>
        <v>0.0034513888888888893</v>
      </c>
      <c r="H102" s="86">
        <f t="shared" si="5"/>
        <v>12.072434607645874</v>
      </c>
      <c r="I102" s="62"/>
    </row>
    <row r="103" spans="1:9" ht="19.5">
      <c r="A103" s="83">
        <v>139</v>
      </c>
      <c r="B103" s="55">
        <v>95</v>
      </c>
      <c r="C103" s="153" t="s">
        <v>341</v>
      </c>
      <c r="D103" s="89" t="s">
        <v>186</v>
      </c>
      <c r="E103" s="58"/>
      <c r="F103" s="59">
        <v>0.03563657407407408</v>
      </c>
      <c r="G103" s="74">
        <f t="shared" si="4"/>
        <v>0.0035636574074074077</v>
      </c>
      <c r="H103" s="86">
        <f t="shared" si="5"/>
        <v>11.692107827216626</v>
      </c>
      <c r="I103" s="62"/>
    </row>
    <row r="104" spans="1:9" ht="19.5">
      <c r="A104" s="83">
        <v>144</v>
      </c>
      <c r="B104" s="55">
        <v>96</v>
      </c>
      <c r="C104" s="153" t="s">
        <v>162</v>
      </c>
      <c r="D104" s="89" t="s">
        <v>224</v>
      </c>
      <c r="E104" s="58"/>
      <c r="F104" s="59">
        <v>0.0364699074074074</v>
      </c>
      <c r="G104" s="74">
        <f t="shared" si="4"/>
        <v>0.00364699074074074</v>
      </c>
      <c r="H104" s="86">
        <f t="shared" si="5"/>
        <v>11.424944462075532</v>
      </c>
      <c r="I104" s="62"/>
    </row>
    <row r="105" spans="1:9" ht="19.5">
      <c r="A105" s="83">
        <v>146</v>
      </c>
      <c r="B105" s="55">
        <v>97</v>
      </c>
      <c r="C105" s="153" t="s">
        <v>197</v>
      </c>
      <c r="D105" s="89" t="s">
        <v>260</v>
      </c>
      <c r="E105" s="58"/>
      <c r="F105" s="59">
        <v>0.03668981481481482</v>
      </c>
      <c r="G105" s="74">
        <f t="shared" si="4"/>
        <v>0.0036689814814814823</v>
      </c>
      <c r="H105" s="86">
        <f t="shared" si="5"/>
        <v>11.356466876971608</v>
      </c>
      <c r="I105" s="62"/>
    </row>
    <row r="106" spans="1:9" ht="19.5">
      <c r="A106" s="83">
        <v>152</v>
      </c>
      <c r="B106" s="55">
        <v>98</v>
      </c>
      <c r="C106" s="153" t="s">
        <v>369</v>
      </c>
      <c r="D106" s="89" t="s">
        <v>370</v>
      </c>
      <c r="E106" s="58"/>
      <c r="F106" s="59">
        <v>0.03847222222222222</v>
      </c>
      <c r="G106" s="74">
        <f t="shared" si="4"/>
        <v>0.003847222222222222</v>
      </c>
      <c r="H106" s="86">
        <f t="shared" si="5"/>
        <v>10.830324909747292</v>
      </c>
      <c r="I106" s="62"/>
    </row>
    <row r="107" spans="1:9" ht="19.5">
      <c r="A107" s="83">
        <v>153</v>
      </c>
      <c r="B107" s="55">
        <v>99</v>
      </c>
      <c r="C107" s="153" t="s">
        <v>139</v>
      </c>
      <c r="D107" s="89" t="s">
        <v>368</v>
      </c>
      <c r="E107" s="58"/>
      <c r="F107" s="59">
        <v>0.03847222222222222</v>
      </c>
      <c r="G107" s="74">
        <f t="shared" si="4"/>
        <v>0.003847222222222222</v>
      </c>
      <c r="H107" s="86">
        <f t="shared" si="5"/>
        <v>10.830324909747292</v>
      </c>
      <c r="I107" s="62"/>
    </row>
    <row r="108" spans="1:9" ht="19.5">
      <c r="A108" s="83">
        <v>158</v>
      </c>
      <c r="B108" s="55">
        <v>100</v>
      </c>
      <c r="C108" s="153" t="s">
        <v>804</v>
      </c>
      <c r="D108" s="89" t="s">
        <v>527</v>
      </c>
      <c r="E108" s="58"/>
      <c r="F108" s="59">
        <v>0.040185185185185185</v>
      </c>
      <c r="G108" s="74">
        <f t="shared" si="4"/>
        <v>0.0040185185185185185</v>
      </c>
      <c r="H108" s="86">
        <f t="shared" si="5"/>
        <v>10.368663594470046</v>
      </c>
      <c r="I108" s="62"/>
    </row>
    <row r="109" spans="1:9" ht="19.5">
      <c r="A109" s="83">
        <v>159</v>
      </c>
      <c r="B109" s="55">
        <v>101</v>
      </c>
      <c r="C109" s="153" t="s">
        <v>491</v>
      </c>
      <c r="D109" s="89" t="s">
        <v>528</v>
      </c>
      <c r="E109" s="58"/>
      <c r="F109" s="59">
        <v>0.040185185185185185</v>
      </c>
      <c r="G109" s="74">
        <f t="shared" si="4"/>
        <v>0.0040185185185185185</v>
      </c>
      <c r="H109" s="86">
        <f t="shared" si="5"/>
        <v>10.368663594470046</v>
      </c>
      <c r="I109" s="62"/>
    </row>
    <row r="110" spans="1:9" ht="19.5">
      <c r="A110" s="83">
        <v>161</v>
      </c>
      <c r="B110" s="55">
        <v>102</v>
      </c>
      <c r="C110" s="153" t="s">
        <v>250</v>
      </c>
      <c r="D110" s="89" t="s">
        <v>338</v>
      </c>
      <c r="E110" s="58"/>
      <c r="F110" s="59">
        <v>0.04025462962962963</v>
      </c>
      <c r="G110" s="74">
        <f t="shared" si="4"/>
        <v>0.004025462962962963</v>
      </c>
      <c r="H110" s="86">
        <f t="shared" si="5"/>
        <v>10.350776308223116</v>
      </c>
      <c r="I110" s="62"/>
    </row>
    <row r="111" spans="1:9" ht="19.5">
      <c r="A111" s="83">
        <v>162</v>
      </c>
      <c r="B111" s="55">
        <v>103</v>
      </c>
      <c r="C111" s="153" t="s">
        <v>162</v>
      </c>
      <c r="D111" s="89" t="s">
        <v>165</v>
      </c>
      <c r="E111" s="58"/>
      <c r="F111" s="59">
        <v>0.0402662037037037</v>
      </c>
      <c r="G111" s="74">
        <f t="shared" si="4"/>
        <v>0.00402662037037037</v>
      </c>
      <c r="H111" s="86">
        <f t="shared" si="5"/>
        <v>10.347801092267895</v>
      </c>
      <c r="I111" s="62"/>
    </row>
    <row r="112" spans="1:9" ht="19.5">
      <c r="A112" s="83">
        <v>164</v>
      </c>
      <c r="B112" s="55">
        <v>104</v>
      </c>
      <c r="C112" s="153" t="s">
        <v>802</v>
      </c>
      <c r="D112" s="89" t="s">
        <v>803</v>
      </c>
      <c r="E112" s="58"/>
      <c r="F112" s="59">
        <v>0.040324074074074075</v>
      </c>
      <c r="G112" s="74">
        <f t="shared" si="4"/>
        <v>0.004032407407407407</v>
      </c>
      <c r="H112" s="86">
        <f t="shared" si="5"/>
        <v>10.332950631458095</v>
      </c>
      <c r="I112" s="62"/>
    </row>
    <row r="113" spans="1:9" ht="21.75" customHeight="1">
      <c r="A113" s="374" t="s">
        <v>843</v>
      </c>
      <c r="B113" s="375"/>
      <c r="C113" s="375"/>
      <c r="I113" s="62"/>
    </row>
    <row r="114" ht="18">
      <c r="I114" s="62"/>
    </row>
    <row r="115" spans="1:9" ht="21.75" customHeight="1">
      <c r="A115" s="323" t="s">
        <v>845</v>
      </c>
      <c r="B115" s="324"/>
      <c r="C115" s="324"/>
      <c r="D115" s="42"/>
      <c r="E115" s="42"/>
      <c r="F115" s="42"/>
      <c r="G115" s="42"/>
      <c r="H115" s="42"/>
      <c r="I115" s="62"/>
    </row>
    <row r="116" spans="1:9" ht="18.75" thickBot="1">
      <c r="A116" s="69"/>
      <c r="B116" s="69"/>
      <c r="C116" s="69"/>
      <c r="D116" s="69"/>
      <c r="E116" s="69"/>
      <c r="F116" s="69"/>
      <c r="G116" s="69"/>
      <c r="H116" s="69"/>
      <c r="I116" s="212"/>
    </row>
  </sheetData>
  <mergeCells count="6">
    <mergeCell ref="A113:C113"/>
    <mergeCell ref="A53:D53"/>
    <mergeCell ref="A1:I1"/>
    <mergeCell ref="A2:I2"/>
    <mergeCell ref="A4:D4"/>
    <mergeCell ref="A52:C52"/>
  </mergeCells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8.140625" style="0" bestFit="1" customWidth="1"/>
    <col min="2" max="2" width="25.140625" style="0" bestFit="1" customWidth="1"/>
    <col min="3" max="3" width="10.8515625" style="19" bestFit="1" customWidth="1"/>
    <col min="4" max="4" width="12.8515625" style="0" bestFit="1" customWidth="1"/>
    <col min="5" max="5" width="18.28125" style="0" bestFit="1" customWidth="1"/>
    <col min="6" max="6" width="24.00390625" style="0" bestFit="1" customWidth="1"/>
    <col min="7" max="7" width="10.7109375" style="0" bestFit="1" customWidth="1"/>
    <col min="8" max="8" width="3.421875" style="0" bestFit="1" customWidth="1"/>
    <col min="9" max="9" width="10.7109375" style="0" bestFit="1" customWidth="1"/>
    <col min="10" max="10" width="23.7109375" style="0" bestFit="1" customWidth="1"/>
    <col min="11" max="11" width="11.28125" style="0" bestFit="1" customWidth="1"/>
    <col min="12" max="12" width="3.421875" style="0" bestFit="1" customWidth="1"/>
    <col min="13" max="13" width="9.57421875" style="0" bestFit="1" customWidth="1"/>
    <col min="14" max="14" width="18.8515625" style="0" customWidth="1"/>
    <col min="15" max="15" width="10.57421875" style="0" bestFit="1" customWidth="1"/>
    <col min="16" max="16" width="3.421875" style="0" bestFit="1" customWidth="1"/>
    <col min="17" max="17" width="9.421875" style="0" bestFit="1" customWidth="1"/>
  </cols>
  <sheetData>
    <row r="1" spans="1:13" s="166" customFormat="1" ht="24.75">
      <c r="A1" s="381" t="s">
        <v>101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s="166" customFormat="1" ht="22.5">
      <c r="A2" s="382">
        <v>40397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7" s="172" customFormat="1" ht="15.75">
      <c r="A3" s="380" t="s">
        <v>380</v>
      </c>
      <c r="B3" s="380"/>
      <c r="C3" s="167"/>
      <c r="D3" s="168" t="s">
        <v>381</v>
      </c>
      <c r="E3" s="121"/>
      <c r="F3" s="121"/>
      <c r="G3" s="169"/>
      <c r="H3" s="170"/>
      <c r="I3" s="168" t="s">
        <v>381</v>
      </c>
      <c r="J3" s="121"/>
      <c r="K3" s="121"/>
      <c r="L3" s="171"/>
      <c r="M3" s="168" t="s">
        <v>381</v>
      </c>
      <c r="N3" s="121"/>
      <c r="O3" s="121"/>
      <c r="P3" s="121"/>
      <c r="Q3" s="168" t="s">
        <v>381</v>
      </c>
    </row>
    <row r="4" spans="1:17" s="172" customFormat="1" ht="15.75">
      <c r="A4" s="173" t="s">
        <v>382</v>
      </c>
      <c r="B4" s="174" t="s">
        <v>383</v>
      </c>
      <c r="C4" s="175" t="s">
        <v>384</v>
      </c>
      <c r="D4" s="176">
        <v>21.0975</v>
      </c>
      <c r="E4" s="174" t="s">
        <v>385</v>
      </c>
      <c r="F4" s="174" t="s">
        <v>386</v>
      </c>
      <c r="G4" s="177" t="s">
        <v>387</v>
      </c>
      <c r="H4" s="178" t="s">
        <v>374</v>
      </c>
      <c r="I4" s="176">
        <v>7.0975</v>
      </c>
      <c r="J4" s="174" t="s">
        <v>388</v>
      </c>
      <c r="K4" s="174" t="s">
        <v>389</v>
      </c>
      <c r="L4" s="179" t="s">
        <v>374</v>
      </c>
      <c r="M4" s="180">
        <v>7</v>
      </c>
      <c r="N4" s="174" t="s">
        <v>390</v>
      </c>
      <c r="O4" s="174" t="s">
        <v>387</v>
      </c>
      <c r="P4" s="178" t="s">
        <v>374</v>
      </c>
      <c r="Q4" s="180">
        <v>7</v>
      </c>
    </row>
    <row r="5" spans="1:17" s="172" customFormat="1" ht="15">
      <c r="A5" s="181">
        <v>2</v>
      </c>
      <c r="B5" s="182" t="s">
        <v>438</v>
      </c>
      <c r="C5" s="183">
        <v>0.05037037037037037</v>
      </c>
      <c r="D5" s="184">
        <f>C5/D4</f>
        <v>0.002387504224214735</v>
      </c>
      <c r="E5" s="182" t="s">
        <v>449</v>
      </c>
      <c r="F5" s="182" t="s">
        <v>440</v>
      </c>
      <c r="G5" s="185">
        <v>0.017141203703703704</v>
      </c>
      <c r="H5" s="182"/>
      <c r="I5" s="184">
        <f>G5/I4</f>
        <v>0.0024151044316595566</v>
      </c>
      <c r="J5" s="182" t="s">
        <v>399</v>
      </c>
      <c r="K5" s="185">
        <v>0.016805555555555556</v>
      </c>
      <c r="L5" s="182"/>
      <c r="M5" s="184">
        <f>K5/M4</f>
        <v>0.0024007936507936508</v>
      </c>
      <c r="N5" s="182" t="s">
        <v>441</v>
      </c>
      <c r="O5" s="185">
        <v>0.01642361111111111</v>
      </c>
      <c r="P5" s="182"/>
      <c r="Q5" s="184">
        <f>O5/Q4</f>
        <v>0.0023462301587301587</v>
      </c>
    </row>
    <row r="6" spans="1:17" s="172" customFormat="1" ht="15">
      <c r="A6" s="181">
        <v>3</v>
      </c>
      <c r="B6" s="182" t="s">
        <v>439</v>
      </c>
      <c r="C6" s="183">
        <v>0.05384259259259259</v>
      </c>
      <c r="D6" s="184">
        <f>C6/D4</f>
        <v>0.0025520840190824783</v>
      </c>
      <c r="E6" s="182" t="s">
        <v>449</v>
      </c>
      <c r="F6" s="182" t="s">
        <v>378</v>
      </c>
      <c r="G6" s="185">
        <v>0.018298611111111113</v>
      </c>
      <c r="H6" s="182"/>
      <c r="I6" s="184">
        <f>G6/I4</f>
        <v>0.002578176979374584</v>
      </c>
      <c r="J6" s="182" t="s">
        <v>94</v>
      </c>
      <c r="K6" s="185">
        <v>0.018125</v>
      </c>
      <c r="L6" s="182"/>
      <c r="M6" s="184">
        <f>K6/M4</f>
        <v>0.002589285714285714</v>
      </c>
      <c r="N6" s="182" t="s">
        <v>400</v>
      </c>
      <c r="O6" s="185">
        <v>0.01741898148148148</v>
      </c>
      <c r="P6" s="182"/>
      <c r="Q6" s="184">
        <f>O6/Q4</f>
        <v>0.0024884259259259256</v>
      </c>
    </row>
    <row r="7" spans="1:17" s="172" customFormat="1" ht="15">
      <c r="A7" s="181">
        <v>5</v>
      </c>
      <c r="B7" s="182" t="s">
        <v>442</v>
      </c>
      <c r="C7" s="183">
        <v>0.05721064814814814</v>
      </c>
      <c r="D7" s="184">
        <f>C7/D4</f>
        <v>0.0027117264201041895</v>
      </c>
      <c r="E7" s="182" t="s">
        <v>449</v>
      </c>
      <c r="F7" s="182" t="s">
        <v>443</v>
      </c>
      <c r="G7" s="185">
        <v>0.01857638888888889</v>
      </c>
      <c r="H7" s="182"/>
      <c r="I7" s="184">
        <f>G7/I4</f>
        <v>0.0026173143908261908</v>
      </c>
      <c r="J7" s="182" t="s">
        <v>444</v>
      </c>
      <c r="K7" s="185">
        <v>0.018472222222222223</v>
      </c>
      <c r="L7" s="182"/>
      <c r="M7" s="184">
        <f>K7/M4</f>
        <v>0.002638888888888889</v>
      </c>
      <c r="N7" s="182" t="s">
        <v>377</v>
      </c>
      <c r="O7" s="185">
        <v>0.020277777777777777</v>
      </c>
      <c r="P7" s="182"/>
      <c r="Q7" s="184">
        <f>O7/Q4</f>
        <v>0.0028968253968253968</v>
      </c>
    </row>
    <row r="8" spans="1:17" s="172" customFormat="1" ht="15">
      <c r="A8" s="181">
        <v>22</v>
      </c>
      <c r="B8" s="182" t="s">
        <v>445</v>
      </c>
      <c r="C8" s="183">
        <v>0.06537037037037037</v>
      </c>
      <c r="D8" s="184">
        <f>C8/D4</f>
        <v>0.0030984889380433877</v>
      </c>
      <c r="E8" s="182"/>
      <c r="F8" s="182" t="s">
        <v>446</v>
      </c>
      <c r="G8" s="185">
        <v>0.019756944444444445</v>
      </c>
      <c r="H8" s="182"/>
      <c r="I8" s="184">
        <f>G8/I4</f>
        <v>0.002783648389495519</v>
      </c>
      <c r="J8" s="182" t="s">
        <v>95</v>
      </c>
      <c r="K8" s="185">
        <v>0.0240625</v>
      </c>
      <c r="L8" s="182"/>
      <c r="M8" s="184">
        <f>K8/M4</f>
        <v>0.0034375</v>
      </c>
      <c r="N8" s="182" t="s">
        <v>413</v>
      </c>
      <c r="O8" s="185">
        <v>0.021550925925925928</v>
      </c>
      <c r="P8" s="182"/>
      <c r="Q8" s="184">
        <f>O8/Q4</f>
        <v>0.003078703703703704</v>
      </c>
    </row>
    <row r="9" spans="1:17" s="172" customFormat="1" ht="15">
      <c r="A9" s="181">
        <v>28</v>
      </c>
      <c r="B9" s="182" t="s">
        <v>447</v>
      </c>
      <c r="C9" s="183">
        <v>0.0671875</v>
      </c>
      <c r="D9" s="184">
        <f>C9/D4</f>
        <v>0.00318461903069084</v>
      </c>
      <c r="E9" s="182" t="s">
        <v>448</v>
      </c>
      <c r="F9" s="182" t="s">
        <v>408</v>
      </c>
      <c r="G9" s="185">
        <v>0.02221064814814815</v>
      </c>
      <c r="H9" s="182"/>
      <c r="I9" s="184">
        <f>G9/I4</f>
        <v>0.003129362190651377</v>
      </c>
      <c r="J9" s="182" t="s">
        <v>392</v>
      </c>
      <c r="K9" s="185">
        <v>0.023923611111111114</v>
      </c>
      <c r="L9" s="182"/>
      <c r="M9" s="184">
        <f>K9/M4</f>
        <v>0.0034176587301587304</v>
      </c>
      <c r="N9" s="182" t="s">
        <v>405</v>
      </c>
      <c r="O9" s="185">
        <v>0.021053240740740744</v>
      </c>
      <c r="P9" s="182"/>
      <c r="Q9" s="184">
        <f>O9/Q4</f>
        <v>0.0030076058201058205</v>
      </c>
    </row>
    <row r="10" spans="1:17" s="172" customFormat="1" ht="15">
      <c r="A10" s="181">
        <v>32</v>
      </c>
      <c r="B10" s="182" t="s">
        <v>450</v>
      </c>
      <c r="C10" s="183">
        <v>0.0683912037037037</v>
      </c>
      <c r="D10" s="184">
        <f>C10/D4</f>
        <v>0.0032416733595783246</v>
      </c>
      <c r="E10" s="182"/>
      <c r="F10" s="182" t="s">
        <v>409</v>
      </c>
      <c r="G10" s="185">
        <v>0.024641203703703703</v>
      </c>
      <c r="H10" s="182"/>
      <c r="I10" s="184">
        <f>G10/I4</f>
        <v>0.0034718145408529346</v>
      </c>
      <c r="J10" s="182" t="s">
        <v>406</v>
      </c>
      <c r="K10" s="185">
        <v>0.020439814814814817</v>
      </c>
      <c r="L10" s="182"/>
      <c r="M10" s="184">
        <f>K10/M4</f>
        <v>0.002919973544973545</v>
      </c>
      <c r="N10" s="182" t="s">
        <v>404</v>
      </c>
      <c r="O10" s="185">
        <v>0.023310185185185187</v>
      </c>
      <c r="P10" s="182"/>
      <c r="Q10" s="184">
        <f>O10/Q4</f>
        <v>0.003330026455026455</v>
      </c>
    </row>
    <row r="11" spans="1:17" s="172" customFormat="1" ht="15">
      <c r="A11" s="181">
        <v>34</v>
      </c>
      <c r="B11" s="182" t="s">
        <v>451</v>
      </c>
      <c r="C11" s="183">
        <v>0.0694212962962963</v>
      </c>
      <c r="D11" s="184">
        <f>C11/D4</f>
        <v>0.003290498698722422</v>
      </c>
      <c r="E11" s="182"/>
      <c r="F11" s="182" t="s">
        <v>414</v>
      </c>
      <c r="G11" s="185">
        <v>0.024537037037037038</v>
      </c>
      <c r="H11" s="182"/>
      <c r="I11" s="186">
        <f>G11/I4</f>
        <v>0.003457138011558582</v>
      </c>
      <c r="J11" s="182" t="s">
        <v>452</v>
      </c>
      <c r="K11" s="185">
        <v>0.02318287037037037</v>
      </c>
      <c r="L11" s="182"/>
      <c r="M11" s="184">
        <f>K11/M4</f>
        <v>0.0033118386243386243</v>
      </c>
      <c r="N11" s="182" t="s">
        <v>453</v>
      </c>
      <c r="O11" s="185">
        <v>0.02170138888888889</v>
      </c>
      <c r="P11" s="182"/>
      <c r="Q11" s="184">
        <f>O11/Q4</f>
        <v>0.003100198412698413</v>
      </c>
    </row>
    <row r="12" spans="1:17" s="172" customFormat="1" ht="15">
      <c r="A12" s="181">
        <v>69</v>
      </c>
      <c r="B12" s="182" t="s">
        <v>97</v>
      </c>
      <c r="C12" s="183">
        <v>0.08446759259259258</v>
      </c>
      <c r="D12" s="184">
        <f>C12/D4</f>
        <v>0.004003677809815977</v>
      </c>
      <c r="E12" s="182"/>
      <c r="F12" s="182" t="s">
        <v>787</v>
      </c>
      <c r="G12" s="185">
        <v>0.029618055555555554</v>
      </c>
      <c r="H12" s="182"/>
      <c r="I12" s="184">
        <f>G12/I4</f>
        <v>0.004173026496027552</v>
      </c>
      <c r="J12" s="182" t="s">
        <v>98</v>
      </c>
      <c r="K12" s="185">
        <v>0.028356481481481483</v>
      </c>
      <c r="L12" s="182"/>
      <c r="M12" s="184">
        <f>K12/M4</f>
        <v>0.004050925925925926</v>
      </c>
      <c r="N12" s="182" t="s">
        <v>99</v>
      </c>
      <c r="O12" s="185">
        <v>0.026493055555555558</v>
      </c>
      <c r="P12" s="182"/>
      <c r="Q12" s="184">
        <f>O12/Q4</f>
        <v>0.0037847222222222227</v>
      </c>
    </row>
    <row r="13" spans="1:17" ht="12.75">
      <c r="A13" s="130"/>
      <c r="B13" s="131"/>
      <c r="C13" s="138"/>
      <c r="D13" s="133"/>
      <c r="E13" s="131"/>
      <c r="F13" s="131"/>
      <c r="G13" s="132"/>
      <c r="H13" s="134"/>
      <c r="I13" s="133"/>
      <c r="J13" s="131"/>
      <c r="K13" s="131"/>
      <c r="L13" s="135"/>
      <c r="M13" s="133"/>
      <c r="N13" s="131"/>
      <c r="O13" s="131"/>
      <c r="P13" s="136"/>
      <c r="Q13" s="133"/>
    </row>
    <row r="14" spans="1:17" ht="12.75">
      <c r="A14" s="130"/>
      <c r="B14" s="137" t="s">
        <v>100</v>
      </c>
      <c r="C14" s="138"/>
      <c r="D14" s="133"/>
      <c r="E14" s="131"/>
      <c r="F14" s="131"/>
      <c r="G14" s="132"/>
      <c r="H14" s="134"/>
      <c r="I14" s="133"/>
      <c r="J14" s="131"/>
      <c r="K14" s="131"/>
      <c r="L14" s="135"/>
      <c r="M14" s="133"/>
      <c r="N14" s="131"/>
      <c r="O14" s="131"/>
      <c r="P14" s="136"/>
      <c r="Q14" s="133"/>
    </row>
    <row r="15" spans="1:17" ht="12.75">
      <c r="A15" s="130"/>
      <c r="B15" s="131"/>
      <c r="C15" s="138"/>
      <c r="D15" s="133"/>
      <c r="E15" s="131"/>
      <c r="F15" s="131"/>
      <c r="G15" s="132"/>
      <c r="H15" s="134"/>
      <c r="I15" s="133"/>
      <c r="J15" s="131"/>
      <c r="K15" s="131"/>
      <c r="L15" s="135"/>
      <c r="M15" s="133"/>
      <c r="N15" s="131"/>
      <c r="O15" s="131"/>
      <c r="P15" s="136"/>
      <c r="Q15" s="133"/>
    </row>
    <row r="16" ht="12.75">
      <c r="I16" s="319" t="s">
        <v>786</v>
      </c>
    </row>
    <row r="17" spans="5:9" ht="12.75">
      <c r="E17" s="126">
        <v>7</v>
      </c>
      <c r="F17" s="127" t="s">
        <v>441</v>
      </c>
      <c r="G17" s="128">
        <v>0.01642361111111111</v>
      </c>
      <c r="H17" s="127"/>
      <c r="I17" s="129">
        <f aca="true" t="shared" si="0" ref="I17:I39">G17/E17</f>
        <v>0.0023462301587301587</v>
      </c>
    </row>
    <row r="18" spans="5:9" ht="12.75">
      <c r="E18" s="126">
        <v>7</v>
      </c>
      <c r="F18" s="127" t="s">
        <v>399</v>
      </c>
      <c r="G18" s="128">
        <v>0.016805555555555556</v>
      </c>
      <c r="H18" s="127"/>
      <c r="I18" s="129">
        <f t="shared" si="0"/>
        <v>0.0024007936507936508</v>
      </c>
    </row>
    <row r="19" spans="5:9" ht="12.75">
      <c r="E19" s="125">
        <v>7.0975</v>
      </c>
      <c r="F19" s="127" t="s">
        <v>440</v>
      </c>
      <c r="G19" s="128">
        <v>0.017141203703703704</v>
      </c>
      <c r="H19" s="127"/>
      <c r="I19" s="129">
        <f t="shared" si="0"/>
        <v>0.0024151044316595566</v>
      </c>
    </row>
    <row r="20" spans="5:9" ht="12.75">
      <c r="E20" s="126">
        <v>7</v>
      </c>
      <c r="F20" s="127" t="s">
        <v>400</v>
      </c>
      <c r="G20" s="128">
        <v>0.01741898148148148</v>
      </c>
      <c r="H20" s="127"/>
      <c r="I20" s="129">
        <f t="shared" si="0"/>
        <v>0.0024884259259259256</v>
      </c>
    </row>
    <row r="21" spans="5:9" ht="12.75">
      <c r="E21" s="125">
        <v>7.0975</v>
      </c>
      <c r="F21" s="127" t="s">
        <v>378</v>
      </c>
      <c r="G21" s="128">
        <v>0.018298611111111113</v>
      </c>
      <c r="H21" s="127"/>
      <c r="I21" s="129">
        <f t="shared" si="0"/>
        <v>0.002578176979374584</v>
      </c>
    </row>
    <row r="22" spans="5:9" ht="12.75">
      <c r="E22" s="126">
        <v>7</v>
      </c>
      <c r="F22" s="127" t="s">
        <v>94</v>
      </c>
      <c r="G22" s="128">
        <v>0.018125</v>
      </c>
      <c r="H22" s="127"/>
      <c r="I22" s="129">
        <f t="shared" si="0"/>
        <v>0.002589285714285714</v>
      </c>
    </row>
    <row r="23" spans="5:9" ht="12.75">
      <c r="E23" s="125">
        <v>7.0975</v>
      </c>
      <c r="F23" s="127" t="s">
        <v>443</v>
      </c>
      <c r="G23" s="128">
        <v>0.01857638888888889</v>
      </c>
      <c r="H23" s="127"/>
      <c r="I23" s="129">
        <f t="shared" si="0"/>
        <v>0.0026173143908261908</v>
      </c>
    </row>
    <row r="24" spans="5:9" ht="12.75">
      <c r="E24" s="126">
        <v>7</v>
      </c>
      <c r="F24" s="127" t="s">
        <v>444</v>
      </c>
      <c r="G24" s="128">
        <v>0.018472222222222223</v>
      </c>
      <c r="H24" s="127"/>
      <c r="I24" s="129">
        <f t="shared" si="0"/>
        <v>0.002638888888888889</v>
      </c>
    </row>
    <row r="25" spans="5:9" ht="12.75">
      <c r="E25" s="125">
        <v>7.0975</v>
      </c>
      <c r="F25" s="127" t="s">
        <v>446</v>
      </c>
      <c r="G25" s="128">
        <v>0.019756944444444445</v>
      </c>
      <c r="H25" s="127"/>
      <c r="I25" s="129">
        <f t="shared" si="0"/>
        <v>0.002783648389495519</v>
      </c>
    </row>
    <row r="26" spans="5:9" ht="12.75">
      <c r="E26" s="126">
        <v>7</v>
      </c>
      <c r="F26" s="127" t="s">
        <v>377</v>
      </c>
      <c r="G26" s="128">
        <v>0.020277777777777777</v>
      </c>
      <c r="H26" s="127"/>
      <c r="I26" s="129">
        <f t="shared" si="0"/>
        <v>0.0028968253968253968</v>
      </c>
    </row>
    <row r="27" spans="5:9" ht="12.75">
      <c r="E27" s="126">
        <v>7</v>
      </c>
      <c r="F27" s="127" t="s">
        <v>406</v>
      </c>
      <c r="G27" s="128">
        <v>0.020439814814814817</v>
      </c>
      <c r="H27" s="127"/>
      <c r="I27" s="129">
        <f t="shared" si="0"/>
        <v>0.002919973544973545</v>
      </c>
    </row>
    <row r="28" spans="5:9" ht="12.75">
      <c r="E28" s="126">
        <v>7</v>
      </c>
      <c r="F28" s="127" t="s">
        <v>405</v>
      </c>
      <c r="G28" s="128">
        <v>0.021053240740740744</v>
      </c>
      <c r="H28" s="127"/>
      <c r="I28" s="129">
        <f t="shared" si="0"/>
        <v>0.0030076058201058205</v>
      </c>
    </row>
    <row r="29" spans="5:9" ht="12.75">
      <c r="E29" s="126">
        <v>7</v>
      </c>
      <c r="F29" s="127" t="s">
        <v>413</v>
      </c>
      <c r="G29" s="128">
        <v>0.021550925925925928</v>
      </c>
      <c r="H29" s="127"/>
      <c r="I29" s="129">
        <f t="shared" si="0"/>
        <v>0.003078703703703704</v>
      </c>
    </row>
    <row r="30" spans="5:9" ht="12.75">
      <c r="E30" s="126">
        <v>7</v>
      </c>
      <c r="F30" s="127" t="s">
        <v>453</v>
      </c>
      <c r="G30" s="128">
        <v>0.02170138888888889</v>
      </c>
      <c r="H30" s="127"/>
      <c r="I30" s="129">
        <f t="shared" si="0"/>
        <v>0.003100198412698413</v>
      </c>
    </row>
    <row r="31" spans="5:9" ht="12.75">
      <c r="E31" s="125">
        <v>7.0975</v>
      </c>
      <c r="F31" s="127" t="s">
        <v>408</v>
      </c>
      <c r="G31" s="128">
        <v>0.02221064814814815</v>
      </c>
      <c r="H31" s="127"/>
      <c r="I31" s="129">
        <f t="shared" si="0"/>
        <v>0.003129362190651377</v>
      </c>
    </row>
    <row r="32" spans="5:9" ht="12.75">
      <c r="E32" s="126">
        <v>7</v>
      </c>
      <c r="F32" s="127" t="s">
        <v>452</v>
      </c>
      <c r="G32" s="128">
        <v>0.02318287037037037</v>
      </c>
      <c r="H32" s="127"/>
      <c r="I32" s="129">
        <f t="shared" si="0"/>
        <v>0.0033118386243386243</v>
      </c>
    </row>
    <row r="33" spans="5:9" ht="12.75">
      <c r="E33" s="126">
        <v>7</v>
      </c>
      <c r="F33" s="127" t="s">
        <v>404</v>
      </c>
      <c r="G33" s="128">
        <v>0.023310185185185187</v>
      </c>
      <c r="H33" s="127"/>
      <c r="I33" s="129">
        <f t="shared" si="0"/>
        <v>0.003330026455026455</v>
      </c>
    </row>
    <row r="34" spans="5:9" ht="12.75">
      <c r="E34" s="126">
        <v>7</v>
      </c>
      <c r="F34" s="127" t="s">
        <v>392</v>
      </c>
      <c r="G34" s="128">
        <v>0.023923611111111114</v>
      </c>
      <c r="H34" s="127"/>
      <c r="I34" s="129">
        <f t="shared" si="0"/>
        <v>0.0034176587301587304</v>
      </c>
    </row>
    <row r="35" spans="5:9" ht="12.75">
      <c r="E35" s="126">
        <v>7</v>
      </c>
      <c r="F35" s="127" t="s">
        <v>95</v>
      </c>
      <c r="G35" s="128">
        <v>0.0240625</v>
      </c>
      <c r="H35" s="127"/>
      <c r="I35" s="129">
        <f t="shared" si="0"/>
        <v>0.0034375</v>
      </c>
    </row>
    <row r="36" spans="5:9" ht="12.75">
      <c r="E36" s="125">
        <v>7.0975</v>
      </c>
      <c r="F36" s="127" t="s">
        <v>414</v>
      </c>
      <c r="G36" s="128">
        <v>0.024537037037037038</v>
      </c>
      <c r="H36" s="127"/>
      <c r="I36" s="129">
        <f t="shared" si="0"/>
        <v>0.003457138011558582</v>
      </c>
    </row>
    <row r="37" spans="5:9" ht="12.75">
      <c r="E37" s="125">
        <v>7.0975</v>
      </c>
      <c r="F37" s="127" t="s">
        <v>409</v>
      </c>
      <c r="G37" s="128">
        <v>0.024641203703703703</v>
      </c>
      <c r="H37" s="127"/>
      <c r="I37" s="129">
        <f t="shared" si="0"/>
        <v>0.0034718145408529346</v>
      </c>
    </row>
    <row r="38" spans="5:9" ht="12.75">
      <c r="E38" s="126">
        <v>7</v>
      </c>
      <c r="F38" s="127" t="s">
        <v>99</v>
      </c>
      <c r="G38" s="128">
        <v>0.026493055555555558</v>
      </c>
      <c r="H38" s="127"/>
      <c r="I38" s="129">
        <f t="shared" si="0"/>
        <v>0.0037847222222222227</v>
      </c>
    </row>
    <row r="39" spans="5:9" ht="12.75">
      <c r="E39" s="126">
        <v>7</v>
      </c>
      <c r="F39" s="127" t="s">
        <v>98</v>
      </c>
      <c r="G39" s="128">
        <v>0.028356481481481483</v>
      </c>
      <c r="H39" s="127"/>
      <c r="I39" s="129">
        <f t="shared" si="0"/>
        <v>0.004050925925925926</v>
      </c>
    </row>
    <row r="40" spans="5:9" ht="12.75">
      <c r="E40" s="125">
        <v>7.0975</v>
      </c>
      <c r="F40" s="127" t="s">
        <v>787</v>
      </c>
      <c r="G40" s="128">
        <v>0.029618055555555554</v>
      </c>
      <c r="H40" s="127"/>
      <c r="I40" s="129">
        <f>G40/E40</f>
        <v>0.004173026496027552</v>
      </c>
    </row>
  </sheetData>
  <mergeCells count="3">
    <mergeCell ref="A3:B3"/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6">
      <selection activeCell="A4" sqref="A4:D4"/>
    </sheetView>
  </sheetViews>
  <sheetFormatPr defaultColWidth="9.140625" defaultRowHeight="12.75"/>
  <cols>
    <col min="1" max="1" width="9.7109375" style="0" bestFit="1" customWidth="1"/>
    <col min="2" max="2" width="4.8515625" style="0" bestFit="1" customWidth="1"/>
    <col min="3" max="3" width="14.140625" style="0" bestFit="1" customWidth="1"/>
    <col min="4" max="4" width="28.57421875" style="0" bestFit="1" customWidth="1"/>
    <col min="6" max="6" width="19.00390625" style="0" bestFit="1" customWidth="1"/>
    <col min="7" max="7" width="14.7109375" style="0" bestFit="1" customWidth="1"/>
    <col min="8" max="8" width="13.421875" style="0" bestFit="1" customWidth="1"/>
  </cols>
  <sheetData>
    <row r="1" spans="1:9" ht="30">
      <c r="A1" s="364" t="s">
        <v>454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40384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 t="s">
        <v>455</v>
      </c>
      <c r="B4" s="373"/>
      <c r="C4" s="373"/>
      <c r="D4" s="373"/>
      <c r="E4" s="42"/>
      <c r="F4" s="79" t="s">
        <v>117</v>
      </c>
      <c r="G4" s="79" t="s">
        <v>118</v>
      </c>
      <c r="H4" s="80">
        <v>0.96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24</v>
      </c>
      <c r="B6" s="55">
        <v>1</v>
      </c>
      <c r="C6" s="153" t="s">
        <v>371</v>
      </c>
      <c r="D6" s="89" t="s">
        <v>212</v>
      </c>
      <c r="E6" s="58"/>
      <c r="F6" s="59"/>
      <c r="G6" s="74"/>
      <c r="H6" s="86"/>
      <c r="I6" s="90"/>
    </row>
    <row r="7" spans="1:9" ht="12.75">
      <c r="A7" s="383" t="s">
        <v>456</v>
      </c>
      <c r="B7" s="384"/>
      <c r="C7" s="384"/>
      <c r="D7" s="154"/>
      <c r="E7" s="154"/>
      <c r="F7" s="154"/>
      <c r="G7" s="154"/>
      <c r="H7" s="154"/>
      <c r="I7" s="155"/>
    </row>
    <row r="8" spans="1:9" ht="19.5">
      <c r="A8" s="372" t="s">
        <v>284</v>
      </c>
      <c r="B8" s="373"/>
      <c r="C8" s="373"/>
      <c r="D8" s="373"/>
      <c r="E8" s="42"/>
      <c r="F8" s="79" t="s">
        <v>117</v>
      </c>
      <c r="G8" s="79" t="s">
        <v>118</v>
      </c>
      <c r="H8" s="80">
        <v>4.23</v>
      </c>
      <c r="I8" s="81"/>
    </row>
    <row r="9" spans="1:9" ht="19.5">
      <c r="A9" s="146" t="s">
        <v>309</v>
      </c>
      <c r="B9" s="147" t="s">
        <v>120</v>
      </c>
      <c r="C9" s="148" t="s">
        <v>310</v>
      </c>
      <c r="D9" s="149" t="s">
        <v>122</v>
      </c>
      <c r="E9" s="150"/>
      <c r="F9" s="151" t="s">
        <v>123</v>
      </c>
      <c r="G9" s="149" t="s">
        <v>311</v>
      </c>
      <c r="H9" s="152" t="s">
        <v>312</v>
      </c>
      <c r="I9" s="81"/>
    </row>
    <row r="10" spans="1:9" ht="19.5">
      <c r="A10" s="83">
        <v>233</v>
      </c>
      <c r="B10" s="55">
        <v>2</v>
      </c>
      <c r="C10" s="153" t="s">
        <v>372</v>
      </c>
      <c r="D10" s="89" t="s">
        <v>212</v>
      </c>
      <c r="E10" s="58"/>
      <c r="F10" s="59">
        <v>0.020335648148148148</v>
      </c>
      <c r="G10" s="74">
        <f>F10/$H$8</f>
        <v>0.004807481831713509</v>
      </c>
      <c r="H10" s="86">
        <f>(H8/F10)/24</f>
        <v>8.667046101309051</v>
      </c>
      <c r="I10" s="90"/>
    </row>
    <row r="11" spans="1:9" ht="19.5">
      <c r="A11" s="83">
        <v>234</v>
      </c>
      <c r="B11" s="55">
        <v>3</v>
      </c>
      <c r="C11" s="153" t="s">
        <v>191</v>
      </c>
      <c r="D11" s="89" t="s">
        <v>192</v>
      </c>
      <c r="E11" s="58"/>
      <c r="F11" s="59">
        <v>0.02034722222222222</v>
      </c>
      <c r="G11" s="74">
        <f>F11/$H$8</f>
        <v>0.004810218019437877</v>
      </c>
      <c r="H11" s="86">
        <f>(H8/F11)/24</f>
        <v>8.662116040955633</v>
      </c>
      <c r="I11" s="90"/>
    </row>
    <row r="12" spans="1:9" ht="12.75">
      <c r="A12" s="385" t="s">
        <v>457</v>
      </c>
      <c r="B12" s="386"/>
      <c r="C12" s="386"/>
      <c r="D12" s="65"/>
      <c r="E12" s="158"/>
      <c r="F12" s="158"/>
      <c r="G12" s="159"/>
      <c r="H12" s="159"/>
      <c r="I12" s="160"/>
    </row>
    <row r="13" spans="1:9" ht="12.75">
      <c r="A13" s="156"/>
      <c r="B13" s="65"/>
      <c r="C13" s="65"/>
      <c r="D13" s="65"/>
      <c r="E13" s="158"/>
      <c r="F13" s="158"/>
      <c r="G13" s="159"/>
      <c r="H13" s="159"/>
      <c r="I13" s="160"/>
    </row>
    <row r="14" spans="1:9" ht="19.5">
      <c r="A14" s="372" t="s">
        <v>285</v>
      </c>
      <c r="B14" s="373"/>
      <c r="C14" s="373"/>
      <c r="D14" s="373"/>
      <c r="E14" s="42"/>
      <c r="F14" s="79" t="s">
        <v>117</v>
      </c>
      <c r="G14" s="79" t="s">
        <v>118</v>
      </c>
      <c r="H14" s="80">
        <v>8.45</v>
      </c>
      <c r="I14" s="81"/>
    </row>
    <row r="15" spans="1:9" ht="19.5">
      <c r="A15" s="146" t="s">
        <v>309</v>
      </c>
      <c r="B15" s="147" t="s">
        <v>120</v>
      </c>
      <c r="C15" s="148" t="s">
        <v>310</v>
      </c>
      <c r="D15" s="149" t="s">
        <v>122</v>
      </c>
      <c r="E15" s="150"/>
      <c r="F15" s="151" t="s">
        <v>123</v>
      </c>
      <c r="G15" s="149" t="s">
        <v>311</v>
      </c>
      <c r="H15" s="152" t="s">
        <v>312</v>
      </c>
      <c r="I15" s="81"/>
    </row>
    <row r="16" spans="1:9" ht="19.5">
      <c r="A16" s="83">
        <v>238</v>
      </c>
      <c r="B16" s="55">
        <v>4</v>
      </c>
      <c r="C16" s="153" t="s">
        <v>341</v>
      </c>
      <c r="D16" s="89" t="s">
        <v>138</v>
      </c>
      <c r="E16" s="58"/>
      <c r="F16" s="59">
        <v>0.03193287037037037</v>
      </c>
      <c r="G16" s="74">
        <f>F16/$H$14</f>
        <v>0.0037790379136532983</v>
      </c>
      <c r="H16" s="86">
        <f>($H$14/F16)/24</f>
        <v>11.025733961580281</v>
      </c>
      <c r="I16" s="90"/>
    </row>
    <row r="17" spans="1:9" ht="19.5">
      <c r="A17" s="83">
        <v>342</v>
      </c>
      <c r="B17" s="55">
        <v>5</v>
      </c>
      <c r="C17" s="153" t="s">
        <v>126</v>
      </c>
      <c r="D17" s="89" t="s">
        <v>458</v>
      </c>
      <c r="E17" s="58"/>
      <c r="F17" s="59">
        <v>0.036238425925925924</v>
      </c>
      <c r="G17" s="74">
        <f>F17/$H$14</f>
        <v>0.004288571115494193</v>
      </c>
      <c r="H17" s="86">
        <f>($H$14/F17)/24</f>
        <v>9.715745768125199</v>
      </c>
      <c r="I17" s="90"/>
    </row>
    <row r="18" spans="1:9" ht="19.5">
      <c r="A18" s="83">
        <v>343</v>
      </c>
      <c r="B18" s="55">
        <v>6</v>
      </c>
      <c r="C18" s="153" t="s">
        <v>459</v>
      </c>
      <c r="D18" s="89" t="s">
        <v>460</v>
      </c>
      <c r="E18" s="58"/>
      <c r="F18" s="59">
        <v>0.03625</v>
      </c>
      <c r="G18" s="74">
        <f>F18/$H$14</f>
        <v>0.004289940828402367</v>
      </c>
      <c r="H18" s="86">
        <f>($H$14/F18)/24</f>
        <v>9.71264367816092</v>
      </c>
      <c r="I18" s="62"/>
    </row>
    <row r="19" spans="1:9" ht="19.5">
      <c r="A19" s="385" t="s">
        <v>461</v>
      </c>
      <c r="B19" s="386"/>
      <c r="C19" s="386"/>
      <c r="D19" s="89"/>
      <c r="E19" s="58"/>
      <c r="F19" s="59"/>
      <c r="G19" s="74"/>
      <c r="H19" s="86"/>
      <c r="I19" s="62"/>
    </row>
    <row r="20" spans="1:9" ht="12.75">
      <c r="A20" s="156"/>
      <c r="B20" s="65"/>
      <c r="C20" s="65"/>
      <c r="D20" s="65"/>
      <c r="E20" s="158"/>
      <c r="F20" s="158"/>
      <c r="G20" s="159"/>
      <c r="H20" s="159"/>
      <c r="I20" s="160"/>
    </row>
    <row r="21" spans="1:9" ht="19.5">
      <c r="A21" s="372" t="s">
        <v>462</v>
      </c>
      <c r="B21" s="373"/>
      <c r="C21" s="373"/>
      <c r="D21" s="373"/>
      <c r="E21" s="42"/>
      <c r="F21" s="79" t="s">
        <v>117</v>
      </c>
      <c r="G21" s="79" t="s">
        <v>118</v>
      </c>
      <c r="H21" s="80">
        <v>13.8</v>
      </c>
      <c r="I21" s="81"/>
    </row>
    <row r="22" spans="1:9" ht="19.5">
      <c r="A22" s="146" t="s">
        <v>309</v>
      </c>
      <c r="B22" s="147" t="s">
        <v>120</v>
      </c>
      <c r="C22" s="148" t="s">
        <v>310</v>
      </c>
      <c r="D22" s="149" t="s">
        <v>122</v>
      </c>
      <c r="E22" s="150"/>
      <c r="F22" s="151" t="s">
        <v>123</v>
      </c>
      <c r="G22" s="149" t="s">
        <v>311</v>
      </c>
      <c r="H22" s="152" t="s">
        <v>312</v>
      </c>
      <c r="I22" s="81"/>
    </row>
    <row r="23" spans="1:9" ht="19.5">
      <c r="A23" s="83">
        <v>39</v>
      </c>
      <c r="B23" s="55">
        <v>7</v>
      </c>
      <c r="C23" s="153" t="s">
        <v>111</v>
      </c>
      <c r="D23" s="89" t="s">
        <v>112</v>
      </c>
      <c r="E23" s="58"/>
      <c r="F23" s="59">
        <v>0.03923611111111111</v>
      </c>
      <c r="G23" s="74">
        <f aca="true" t="shared" si="0" ref="G23:G33">F23/$H$21</f>
        <v>0.0028431964573268917</v>
      </c>
      <c r="H23" s="86">
        <f aca="true" t="shared" si="1" ref="H23:H33">($H$21/F23)/24</f>
        <v>14.65486725663717</v>
      </c>
      <c r="I23" s="90"/>
    </row>
    <row r="24" spans="1:9" ht="19.5">
      <c r="A24" s="83">
        <v>69</v>
      </c>
      <c r="B24" s="55">
        <v>8</v>
      </c>
      <c r="C24" s="153" t="s">
        <v>229</v>
      </c>
      <c r="D24" s="89" t="s">
        <v>230</v>
      </c>
      <c r="E24" s="58"/>
      <c r="F24" s="59">
        <v>0.04111111111111111</v>
      </c>
      <c r="G24" s="74">
        <f t="shared" si="0"/>
        <v>0.0029790660225442835</v>
      </c>
      <c r="H24" s="86">
        <f t="shared" si="1"/>
        <v>13.986486486486486</v>
      </c>
      <c r="I24" s="90"/>
    </row>
    <row r="25" spans="1:9" ht="19.5">
      <c r="A25" s="83">
        <v>101</v>
      </c>
      <c r="B25" s="55">
        <v>9</v>
      </c>
      <c r="C25" s="153" t="s">
        <v>354</v>
      </c>
      <c r="D25" s="89" t="s">
        <v>463</v>
      </c>
      <c r="E25" s="58"/>
      <c r="F25" s="59">
        <v>0.0419212962962963</v>
      </c>
      <c r="G25" s="74">
        <f t="shared" si="0"/>
        <v>0.003037775093934514</v>
      </c>
      <c r="H25" s="86">
        <f t="shared" si="1"/>
        <v>13.716178906681392</v>
      </c>
      <c r="I25" s="90"/>
    </row>
    <row r="26" spans="1:9" ht="19.5">
      <c r="A26" s="83">
        <v>105</v>
      </c>
      <c r="B26" s="55">
        <v>10</v>
      </c>
      <c r="C26" s="153" t="s">
        <v>211</v>
      </c>
      <c r="D26" s="89" t="s">
        <v>151</v>
      </c>
      <c r="E26" s="58"/>
      <c r="F26" s="59">
        <v>0.042581018518518525</v>
      </c>
      <c r="G26" s="74">
        <f t="shared" si="0"/>
        <v>0.00308558105206656</v>
      </c>
      <c r="H26" s="86">
        <f t="shared" si="1"/>
        <v>13.503669475400924</v>
      </c>
      <c r="I26" s="90"/>
    </row>
    <row r="27" spans="1:9" ht="19.5">
      <c r="A27" s="83">
        <v>163</v>
      </c>
      <c r="B27" s="55">
        <v>11</v>
      </c>
      <c r="C27" s="153" t="s">
        <v>142</v>
      </c>
      <c r="D27" s="89" t="s">
        <v>143</v>
      </c>
      <c r="E27" s="58"/>
      <c r="F27" s="59">
        <v>0.044826388888888895</v>
      </c>
      <c r="G27" s="74">
        <f t="shared" si="0"/>
        <v>0.003248289049919485</v>
      </c>
      <c r="H27" s="86">
        <f t="shared" si="1"/>
        <v>12.827265685515103</v>
      </c>
      <c r="I27" s="90"/>
    </row>
    <row r="28" spans="1:9" ht="19.5">
      <c r="A28" s="83">
        <v>201</v>
      </c>
      <c r="B28" s="55">
        <v>12</v>
      </c>
      <c r="C28" s="153" t="s">
        <v>213</v>
      </c>
      <c r="D28" s="89" t="s">
        <v>214</v>
      </c>
      <c r="E28" s="58"/>
      <c r="F28" s="59">
        <v>0.04696759259259259</v>
      </c>
      <c r="G28" s="74">
        <f t="shared" si="0"/>
        <v>0.0034034487385936657</v>
      </c>
      <c r="H28" s="86">
        <f t="shared" si="1"/>
        <v>12.242483982257271</v>
      </c>
      <c r="I28" s="90"/>
    </row>
    <row r="29" spans="1:9" ht="19.5">
      <c r="A29" s="83">
        <v>202</v>
      </c>
      <c r="B29" s="55">
        <v>13</v>
      </c>
      <c r="C29" s="153" t="s">
        <v>206</v>
      </c>
      <c r="D29" s="89" t="s">
        <v>464</v>
      </c>
      <c r="E29" s="58"/>
      <c r="F29" s="59">
        <v>0.04703703703703704</v>
      </c>
      <c r="G29" s="74">
        <f t="shared" si="0"/>
        <v>0.0034084809447128286</v>
      </c>
      <c r="H29" s="86">
        <f t="shared" si="1"/>
        <v>12.224409448818898</v>
      </c>
      <c r="I29" s="90"/>
    </row>
    <row r="30" spans="1:9" ht="19.5">
      <c r="A30" s="83">
        <v>283</v>
      </c>
      <c r="B30" s="55">
        <v>14</v>
      </c>
      <c r="C30" s="153" t="s">
        <v>306</v>
      </c>
      <c r="D30" s="89" t="s">
        <v>307</v>
      </c>
      <c r="E30" s="58"/>
      <c r="F30" s="59">
        <v>0.05288194444444444</v>
      </c>
      <c r="G30" s="74">
        <f t="shared" si="0"/>
        <v>0.0038320249597423505</v>
      </c>
      <c r="H30" s="86">
        <f t="shared" si="1"/>
        <v>10.87327642810243</v>
      </c>
      <c r="I30" s="90"/>
    </row>
    <row r="31" spans="1:9" ht="19.5">
      <c r="A31" s="83">
        <v>296</v>
      </c>
      <c r="B31" s="55">
        <v>15</v>
      </c>
      <c r="C31" s="153" t="s">
        <v>162</v>
      </c>
      <c r="D31" s="89" t="s">
        <v>224</v>
      </c>
      <c r="E31" s="58"/>
      <c r="F31" s="59">
        <v>0.05423611111111112</v>
      </c>
      <c r="G31" s="74">
        <f t="shared" si="0"/>
        <v>0.003930152979066023</v>
      </c>
      <c r="H31" s="86">
        <f t="shared" si="1"/>
        <v>10.601792573623559</v>
      </c>
      <c r="I31" s="90"/>
    </row>
    <row r="32" spans="1:9" ht="19.5">
      <c r="A32" s="83">
        <v>330</v>
      </c>
      <c r="B32" s="55">
        <v>16</v>
      </c>
      <c r="C32" s="153" t="s">
        <v>297</v>
      </c>
      <c r="D32" s="89" t="s">
        <v>298</v>
      </c>
      <c r="E32" s="58"/>
      <c r="F32" s="59">
        <v>0.06042824074074074</v>
      </c>
      <c r="G32" s="74">
        <f t="shared" si="0"/>
        <v>0.004378858024691358</v>
      </c>
      <c r="H32" s="86">
        <f t="shared" si="1"/>
        <v>9.515418502202644</v>
      </c>
      <c r="I32" s="62"/>
    </row>
    <row r="33" spans="1:9" ht="19.5">
      <c r="A33" s="83">
        <v>331</v>
      </c>
      <c r="B33" s="55">
        <v>17</v>
      </c>
      <c r="C33" s="153" t="s">
        <v>437</v>
      </c>
      <c r="D33" s="89" t="s">
        <v>262</v>
      </c>
      <c r="E33" s="58"/>
      <c r="F33" s="59">
        <v>0.06042824074074074</v>
      </c>
      <c r="G33" s="74">
        <f t="shared" si="0"/>
        <v>0.004378858024691358</v>
      </c>
      <c r="H33" s="86">
        <f t="shared" si="1"/>
        <v>9.515418502202644</v>
      </c>
      <c r="I33" s="62"/>
    </row>
    <row r="34" spans="1:9" ht="19.5">
      <c r="A34" s="385" t="s">
        <v>465</v>
      </c>
      <c r="B34" s="386"/>
      <c r="C34" s="386"/>
      <c r="D34" s="89"/>
      <c r="E34" s="58"/>
      <c r="F34" s="59"/>
      <c r="G34" s="74"/>
      <c r="H34" s="86"/>
      <c r="I34" s="62"/>
    </row>
    <row r="35" spans="1:9" ht="12.75">
      <c r="A35" s="156"/>
      <c r="B35" s="65"/>
      <c r="C35" s="65"/>
      <c r="D35" s="65"/>
      <c r="E35" s="158"/>
      <c r="F35" s="158"/>
      <c r="G35" s="159"/>
      <c r="H35" s="159"/>
      <c r="I35" s="160"/>
    </row>
    <row r="36" spans="1:9" ht="12.75">
      <c r="A36" s="156"/>
      <c r="B36" s="65"/>
      <c r="C36" s="65">
        <v>351</v>
      </c>
      <c r="D36" s="65"/>
      <c r="E36" s="158"/>
      <c r="F36" s="158"/>
      <c r="G36" s="159"/>
      <c r="H36" s="159"/>
      <c r="I36" s="160"/>
    </row>
    <row r="37" spans="1:9" ht="12.75">
      <c r="A37" s="156"/>
      <c r="B37" s="65"/>
      <c r="C37" s="65">
        <v>458</v>
      </c>
      <c r="D37" s="65"/>
      <c r="E37" s="158"/>
      <c r="F37" s="158"/>
      <c r="G37" s="159"/>
      <c r="H37" s="159"/>
      <c r="I37" s="160"/>
    </row>
    <row r="38" spans="1:9" ht="12.75">
      <c r="A38" s="156"/>
      <c r="B38" s="65"/>
      <c r="C38" s="65">
        <v>280</v>
      </c>
      <c r="D38" s="65"/>
      <c r="E38" s="158"/>
      <c r="F38" s="158"/>
      <c r="G38" s="159"/>
      <c r="H38" s="159"/>
      <c r="I38" s="160"/>
    </row>
    <row r="39" spans="1:9" ht="12.75">
      <c r="A39" s="156"/>
      <c r="B39" s="65"/>
      <c r="C39" s="65">
        <v>101</v>
      </c>
      <c r="D39" s="65"/>
      <c r="E39" s="158"/>
      <c r="F39" s="158"/>
      <c r="G39" s="159"/>
      <c r="H39" s="159"/>
      <c r="I39" s="160"/>
    </row>
    <row r="40" spans="1:9" ht="19.5">
      <c r="A40" s="156"/>
      <c r="B40" s="65"/>
      <c r="C40" s="161">
        <f>SUM(C36:C39)</f>
        <v>1190</v>
      </c>
      <c r="D40" s="387" t="s">
        <v>466</v>
      </c>
      <c r="E40" s="388"/>
      <c r="F40" s="388"/>
      <c r="G40" s="388"/>
      <c r="H40" s="159"/>
      <c r="I40" s="160"/>
    </row>
    <row r="41" spans="1:9" ht="13.5" thickBot="1">
      <c r="A41" s="162"/>
      <c r="B41" s="71"/>
      <c r="C41" s="71"/>
      <c r="D41" s="71"/>
      <c r="E41" s="163"/>
      <c r="F41" s="163"/>
      <c r="G41" s="164"/>
      <c r="H41" s="164"/>
      <c r="I41" s="165"/>
    </row>
  </sheetData>
  <mergeCells count="11">
    <mergeCell ref="A21:D21"/>
    <mergeCell ref="A34:C34"/>
    <mergeCell ref="D40:G40"/>
    <mergeCell ref="A8:D8"/>
    <mergeCell ref="A12:C12"/>
    <mergeCell ref="A14:D14"/>
    <mergeCell ref="A19:C19"/>
    <mergeCell ref="A1:I1"/>
    <mergeCell ref="A2:I2"/>
    <mergeCell ref="A4:D4"/>
    <mergeCell ref="A7:C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F32" sqref="F32"/>
    </sheetView>
  </sheetViews>
  <sheetFormatPr defaultColWidth="9.140625" defaultRowHeight="12.75"/>
  <cols>
    <col min="1" max="1" width="7.421875" style="0" bestFit="1" customWidth="1"/>
    <col min="2" max="2" width="3.140625" style="0" bestFit="1" customWidth="1"/>
    <col min="3" max="3" width="16.00390625" style="0" bestFit="1" customWidth="1"/>
    <col min="4" max="4" width="28.140625" style="0" bestFit="1" customWidth="1"/>
    <col min="6" max="6" width="18.8515625" style="0" bestFit="1" customWidth="1"/>
    <col min="7" max="7" width="13.57421875" style="0" bestFit="1" customWidth="1"/>
    <col min="9" max="9" width="12.28125" style="0" bestFit="1" customWidth="1"/>
    <col min="10" max="10" width="12.28125" style="0" customWidth="1"/>
  </cols>
  <sheetData>
    <row r="1" spans="1:10" ht="30">
      <c r="A1" s="357" t="s">
        <v>467</v>
      </c>
      <c r="B1" s="358"/>
      <c r="C1" s="358"/>
      <c r="D1" s="358"/>
      <c r="E1" s="358"/>
      <c r="F1" s="358"/>
      <c r="G1" s="358"/>
      <c r="H1" s="358"/>
      <c r="I1" s="358"/>
      <c r="J1" s="187"/>
    </row>
    <row r="2" spans="1:10" ht="27">
      <c r="A2" s="359">
        <v>40380</v>
      </c>
      <c r="B2" s="360"/>
      <c r="C2" s="360"/>
      <c r="D2" s="360"/>
      <c r="E2" s="360"/>
      <c r="F2" s="360"/>
      <c r="G2" s="360"/>
      <c r="H2" s="360"/>
      <c r="I2" s="360"/>
      <c r="J2" s="187"/>
    </row>
    <row r="3" spans="1:10" ht="33">
      <c r="A3" s="361"/>
      <c r="B3" s="346"/>
      <c r="C3" s="346"/>
      <c r="D3" s="346"/>
      <c r="E3" s="346"/>
      <c r="F3" s="346"/>
      <c r="G3" s="346"/>
      <c r="H3" s="346"/>
      <c r="I3" s="346"/>
      <c r="J3" s="188"/>
    </row>
    <row r="4" spans="1:10" ht="19.5">
      <c r="A4" s="39"/>
      <c r="B4" s="40"/>
      <c r="C4" s="40"/>
      <c r="D4" s="41"/>
      <c r="E4" s="42"/>
      <c r="F4" s="43" t="s">
        <v>117</v>
      </c>
      <c r="G4" s="44">
        <v>16.4</v>
      </c>
      <c r="H4" s="389" t="s">
        <v>118</v>
      </c>
      <c r="I4" s="389"/>
      <c r="J4" s="189"/>
    </row>
    <row r="5" spans="1:10" ht="14.25">
      <c r="A5" s="45" t="s">
        <v>119</v>
      </c>
      <c r="B5" s="46" t="s">
        <v>120</v>
      </c>
      <c r="C5" s="47" t="s">
        <v>121</v>
      </c>
      <c r="D5" s="48" t="s">
        <v>122</v>
      </c>
      <c r="E5" s="49"/>
      <c r="F5" s="50" t="s">
        <v>123</v>
      </c>
      <c r="G5" s="51" t="s">
        <v>124</v>
      </c>
      <c r="H5" s="52"/>
      <c r="I5" s="190" t="s">
        <v>125</v>
      </c>
      <c r="J5" s="191"/>
    </row>
    <row r="6" spans="1:10" ht="19.5">
      <c r="A6" s="54">
        <v>3</v>
      </c>
      <c r="B6" s="40">
        <v>1</v>
      </c>
      <c r="C6" s="56" t="s">
        <v>314</v>
      </c>
      <c r="D6" s="57" t="s">
        <v>323</v>
      </c>
      <c r="E6" s="58"/>
      <c r="F6" s="59">
        <v>0.040636574074074075</v>
      </c>
      <c r="G6" s="87">
        <f>($G$4/F6)/24</f>
        <v>16.81572201651951</v>
      </c>
      <c r="H6" s="64"/>
      <c r="I6" s="192">
        <f>F6/$G$4</f>
        <v>0.0024778398825654924</v>
      </c>
      <c r="J6" s="193" t="s">
        <v>107</v>
      </c>
    </row>
    <row r="7" spans="1:10" ht="19.5">
      <c r="A7" s="54">
        <v>10</v>
      </c>
      <c r="B7" s="40">
        <v>2</v>
      </c>
      <c r="C7" s="56" t="s">
        <v>170</v>
      </c>
      <c r="D7" s="57" t="s">
        <v>167</v>
      </c>
      <c r="E7" s="58"/>
      <c r="F7" s="59">
        <v>0.04270833333333333</v>
      </c>
      <c r="G7" s="87">
        <f>($G$4/F7)/24</f>
        <v>16</v>
      </c>
      <c r="H7" s="60"/>
      <c r="I7" s="192">
        <f>F7/$G$4</f>
        <v>0.0026041666666666665</v>
      </c>
      <c r="J7" s="194"/>
    </row>
    <row r="8" spans="1:10" ht="19.5">
      <c r="A8" s="54">
        <v>22</v>
      </c>
      <c r="B8" s="40">
        <v>3</v>
      </c>
      <c r="C8" s="56" t="s">
        <v>229</v>
      </c>
      <c r="D8" s="57" t="s">
        <v>230</v>
      </c>
      <c r="E8" s="58"/>
      <c r="F8" s="59">
        <v>0.045370370370370366</v>
      </c>
      <c r="G8" s="87">
        <f>($G$4/F8)/24</f>
        <v>15.061224489795919</v>
      </c>
      <c r="H8" s="64"/>
      <c r="I8" s="192">
        <f>F8/$G$4</f>
        <v>0.0027664859981933153</v>
      </c>
      <c r="J8" s="189"/>
    </row>
    <row r="9" spans="1:10" ht="19.5">
      <c r="A9" s="54">
        <v>23</v>
      </c>
      <c r="B9" s="40">
        <v>4</v>
      </c>
      <c r="C9" s="56" t="s">
        <v>154</v>
      </c>
      <c r="D9" s="57" t="s">
        <v>189</v>
      </c>
      <c r="E9" s="58"/>
      <c r="F9" s="59">
        <v>0.04552083333333334</v>
      </c>
      <c r="G9" s="87">
        <f>($G$4/F9)/24</f>
        <v>15.011441647597252</v>
      </c>
      <c r="H9" s="64"/>
      <c r="I9" s="192">
        <f>F9/$G$4</f>
        <v>0.0027756605691056915</v>
      </c>
      <c r="J9" s="194"/>
    </row>
    <row r="10" spans="1:10" ht="19.5">
      <c r="A10" s="54">
        <v>39</v>
      </c>
      <c r="B10" s="40">
        <v>5</v>
      </c>
      <c r="C10" s="56" t="s">
        <v>296</v>
      </c>
      <c r="D10" s="57" t="s">
        <v>428</v>
      </c>
      <c r="E10" s="58"/>
      <c r="F10" s="59">
        <v>0.04747685185185185</v>
      </c>
      <c r="G10" s="87">
        <f>($G$4/F10)/24</f>
        <v>14.392979034617257</v>
      </c>
      <c r="H10" s="64"/>
      <c r="I10" s="192">
        <f>F10/$G$4</f>
        <v>0.0028949299909665767</v>
      </c>
      <c r="J10" s="189"/>
    </row>
    <row r="11" spans="1:10" ht="19.5">
      <c r="A11" s="54">
        <v>57</v>
      </c>
      <c r="B11" s="40">
        <v>6</v>
      </c>
      <c r="C11" s="56" t="s">
        <v>206</v>
      </c>
      <c r="D11" s="57" t="s">
        <v>464</v>
      </c>
      <c r="E11" s="58"/>
      <c r="F11" s="59">
        <v>0.04918981481481482</v>
      </c>
      <c r="G11" s="87">
        <f aca="true" t="shared" si="0" ref="G11:G16">($G$4/F11)/24</f>
        <v>13.891764705882352</v>
      </c>
      <c r="H11" s="64"/>
      <c r="I11" s="192">
        <f aca="true" t="shared" si="1" ref="I11:I16">F11/$G$4</f>
        <v>0.002999378952122855</v>
      </c>
      <c r="J11" s="189"/>
    </row>
    <row r="12" spans="1:10" ht="19.5">
      <c r="A12" s="54">
        <v>80</v>
      </c>
      <c r="B12" s="40">
        <v>7</v>
      </c>
      <c r="C12" s="56" t="s">
        <v>172</v>
      </c>
      <c r="D12" s="57" t="s">
        <v>173</v>
      </c>
      <c r="E12" s="58"/>
      <c r="F12" s="59">
        <v>0.051550925925925924</v>
      </c>
      <c r="G12" s="87">
        <f t="shared" si="0"/>
        <v>13.255500673551863</v>
      </c>
      <c r="H12" s="64"/>
      <c r="I12" s="192">
        <f t="shared" si="1"/>
        <v>0.0031433491418247517</v>
      </c>
      <c r="J12" s="189"/>
    </row>
    <row r="13" spans="1:10" ht="19.5">
      <c r="A13" s="54">
        <v>91</v>
      </c>
      <c r="B13" s="40">
        <v>8</v>
      </c>
      <c r="C13" s="56" t="s">
        <v>129</v>
      </c>
      <c r="D13" s="57" t="s">
        <v>151</v>
      </c>
      <c r="E13" s="58"/>
      <c r="F13" s="59">
        <v>0.052974537037037035</v>
      </c>
      <c r="G13" s="87">
        <f t="shared" si="0"/>
        <v>12.899279003714222</v>
      </c>
      <c r="H13" s="64"/>
      <c r="I13" s="192">
        <f t="shared" si="1"/>
        <v>0.0032301546973803074</v>
      </c>
      <c r="J13" s="194"/>
    </row>
    <row r="14" spans="1:10" ht="19.5">
      <c r="A14" s="54">
        <v>152</v>
      </c>
      <c r="B14" s="40">
        <v>9</v>
      </c>
      <c r="C14" s="56" t="s">
        <v>328</v>
      </c>
      <c r="D14" s="57" t="s">
        <v>164</v>
      </c>
      <c r="E14" s="58"/>
      <c r="F14" s="59">
        <v>0.05806712962962963</v>
      </c>
      <c r="G14" s="87">
        <f t="shared" si="0"/>
        <v>11.767988837950966</v>
      </c>
      <c r="H14" s="64"/>
      <c r="I14" s="192">
        <f t="shared" si="1"/>
        <v>0.0035406786359530266</v>
      </c>
      <c r="J14" s="194"/>
    </row>
    <row r="15" spans="1:10" ht="19.5">
      <c r="A15" s="54">
        <v>176</v>
      </c>
      <c r="B15" s="40">
        <v>10</v>
      </c>
      <c r="C15" s="56" t="s">
        <v>213</v>
      </c>
      <c r="D15" s="57" t="s">
        <v>214</v>
      </c>
      <c r="E15" s="58"/>
      <c r="F15" s="59">
        <v>0.06041666666666667</v>
      </c>
      <c r="G15" s="87">
        <f t="shared" si="0"/>
        <v>11.310344827586206</v>
      </c>
      <c r="H15" s="64"/>
      <c r="I15" s="192">
        <f t="shared" si="1"/>
        <v>0.003683943089430895</v>
      </c>
      <c r="J15" s="189"/>
    </row>
    <row r="16" spans="1:10" ht="19.5">
      <c r="A16" s="54">
        <v>188</v>
      </c>
      <c r="B16" s="40">
        <v>11</v>
      </c>
      <c r="C16" s="56" t="s">
        <v>152</v>
      </c>
      <c r="D16" s="57" t="s">
        <v>468</v>
      </c>
      <c r="E16" s="58"/>
      <c r="F16" s="59">
        <v>0.06215277777777778</v>
      </c>
      <c r="G16" s="87">
        <f t="shared" si="0"/>
        <v>10.994413407821227</v>
      </c>
      <c r="H16" s="64"/>
      <c r="I16" s="192">
        <f t="shared" si="1"/>
        <v>0.0037898035230352306</v>
      </c>
      <c r="J16" s="189"/>
    </row>
    <row r="17" spans="1:10" ht="19.5">
      <c r="A17" s="54"/>
      <c r="B17" s="40"/>
      <c r="C17" s="195" t="s">
        <v>469</v>
      </c>
      <c r="D17" s="57"/>
      <c r="E17" s="58"/>
      <c r="F17" s="59"/>
      <c r="G17" s="87"/>
      <c r="H17" s="64"/>
      <c r="I17" s="192"/>
      <c r="J17" s="189"/>
    </row>
    <row r="18" spans="1:10" ht="19.5">
      <c r="A18" s="39"/>
      <c r="B18" s="40"/>
      <c r="C18" s="40"/>
      <c r="D18" s="41"/>
      <c r="E18" s="42"/>
      <c r="F18" s="43" t="s">
        <v>117</v>
      </c>
      <c r="G18" s="44">
        <v>10.4</v>
      </c>
      <c r="H18" s="389" t="s">
        <v>118</v>
      </c>
      <c r="I18" s="389"/>
      <c r="J18" s="189"/>
    </row>
    <row r="19" spans="1:10" ht="14.25">
      <c r="A19" s="45" t="s">
        <v>119</v>
      </c>
      <c r="B19" s="46" t="s">
        <v>120</v>
      </c>
      <c r="C19" s="47" t="s">
        <v>121</v>
      </c>
      <c r="D19" s="48" t="s">
        <v>122</v>
      </c>
      <c r="E19" s="49"/>
      <c r="F19" s="50" t="s">
        <v>123</v>
      </c>
      <c r="G19" s="51" t="s">
        <v>124</v>
      </c>
      <c r="H19" s="52"/>
      <c r="I19" s="190" t="s">
        <v>125</v>
      </c>
      <c r="J19" s="191"/>
    </row>
    <row r="20" spans="1:10" ht="19.5">
      <c r="A20" s="54">
        <v>1</v>
      </c>
      <c r="B20" s="40">
        <v>12</v>
      </c>
      <c r="C20" s="56" t="s">
        <v>140</v>
      </c>
      <c r="D20" s="57" t="s">
        <v>131</v>
      </c>
      <c r="E20" s="58"/>
      <c r="F20" s="59">
        <v>0.02532407407407408</v>
      </c>
      <c r="G20" s="87">
        <f aca="true" t="shared" si="2" ref="G20:G46">($G$18/F20)/24</f>
        <v>17.111517367458863</v>
      </c>
      <c r="H20" s="64"/>
      <c r="I20" s="192">
        <f aca="true" t="shared" si="3" ref="I20:I46">F20/$G$18</f>
        <v>0.002435007122507123</v>
      </c>
      <c r="J20" s="193" t="s">
        <v>106</v>
      </c>
    </row>
    <row r="21" spans="1:10" ht="19.5">
      <c r="A21" s="54">
        <v>3</v>
      </c>
      <c r="B21" s="40">
        <v>13</v>
      </c>
      <c r="C21" s="56" t="s">
        <v>154</v>
      </c>
      <c r="D21" s="57" t="s">
        <v>155</v>
      </c>
      <c r="E21" s="58"/>
      <c r="F21" s="59">
        <v>0.026875</v>
      </c>
      <c r="G21" s="87">
        <f t="shared" si="2"/>
        <v>16.124031007751938</v>
      </c>
      <c r="H21" s="64"/>
      <c r="I21" s="192">
        <f t="shared" si="3"/>
        <v>0.0025841346153846153</v>
      </c>
      <c r="J21" s="193" t="s">
        <v>107</v>
      </c>
    </row>
    <row r="22" spans="1:10" ht="19.5">
      <c r="A22" s="54">
        <v>4</v>
      </c>
      <c r="B22" s="40">
        <v>14</v>
      </c>
      <c r="C22" s="56" t="s">
        <v>354</v>
      </c>
      <c r="D22" s="57" t="s">
        <v>463</v>
      </c>
      <c r="E22" s="58"/>
      <c r="F22" s="59">
        <v>0.027592592592592596</v>
      </c>
      <c r="G22" s="87">
        <f t="shared" si="2"/>
        <v>15.70469798657718</v>
      </c>
      <c r="H22" s="64"/>
      <c r="I22" s="192">
        <f t="shared" si="3"/>
        <v>0.0026531339031339034</v>
      </c>
      <c r="J22" s="193" t="s">
        <v>470</v>
      </c>
    </row>
    <row r="23" spans="1:10" ht="19.5">
      <c r="A23" s="54">
        <v>5</v>
      </c>
      <c r="B23" s="40">
        <v>15</v>
      </c>
      <c r="C23" s="56" t="s">
        <v>217</v>
      </c>
      <c r="D23" s="57" t="s">
        <v>218</v>
      </c>
      <c r="E23" s="58"/>
      <c r="F23" s="59">
        <v>0.028194444444444442</v>
      </c>
      <c r="G23" s="87">
        <f t="shared" si="2"/>
        <v>15.369458128078819</v>
      </c>
      <c r="H23" s="64"/>
      <c r="I23" s="192">
        <f t="shared" si="3"/>
        <v>0.002711004273504273</v>
      </c>
      <c r="J23" s="193" t="s">
        <v>471</v>
      </c>
    </row>
    <row r="24" spans="1:10" ht="19.5">
      <c r="A24" s="54">
        <v>12</v>
      </c>
      <c r="B24" s="40">
        <v>16</v>
      </c>
      <c r="C24" s="56" t="s">
        <v>211</v>
      </c>
      <c r="D24" s="57" t="s">
        <v>212</v>
      </c>
      <c r="E24" s="58"/>
      <c r="F24" s="59">
        <v>0.028958333333333336</v>
      </c>
      <c r="G24" s="87">
        <f t="shared" si="2"/>
        <v>14.964028776978417</v>
      </c>
      <c r="H24" s="64"/>
      <c r="I24" s="192">
        <f t="shared" si="3"/>
        <v>0.0027844551282051283</v>
      </c>
      <c r="J24" s="189"/>
    </row>
    <row r="25" spans="1:10" ht="19.5">
      <c r="A25" s="54">
        <v>13</v>
      </c>
      <c r="B25" s="40">
        <v>17</v>
      </c>
      <c r="C25" s="56" t="s">
        <v>168</v>
      </c>
      <c r="D25" s="57" t="s">
        <v>146</v>
      </c>
      <c r="E25" s="58"/>
      <c r="F25" s="59">
        <v>0.028981481481481483</v>
      </c>
      <c r="G25" s="87">
        <f t="shared" si="2"/>
        <v>14.952076677316294</v>
      </c>
      <c r="H25" s="64"/>
      <c r="I25" s="192">
        <f t="shared" si="3"/>
        <v>0.002786680911680912</v>
      </c>
      <c r="J25" s="189"/>
    </row>
    <row r="26" spans="1:10" ht="19.5">
      <c r="A26" s="54">
        <v>15</v>
      </c>
      <c r="B26" s="40">
        <v>18</v>
      </c>
      <c r="C26" s="56" t="s">
        <v>472</v>
      </c>
      <c r="D26" s="57" t="s">
        <v>473</v>
      </c>
      <c r="E26" s="58"/>
      <c r="F26" s="59">
        <v>0.0296875</v>
      </c>
      <c r="G26" s="87">
        <f t="shared" si="2"/>
        <v>14.596491228070176</v>
      </c>
      <c r="H26" s="64"/>
      <c r="I26" s="192">
        <f t="shared" si="3"/>
        <v>0.0028545673076923075</v>
      </c>
      <c r="J26" s="196" t="s">
        <v>474</v>
      </c>
    </row>
    <row r="27" spans="1:10" ht="19.5">
      <c r="A27" s="54">
        <v>23</v>
      </c>
      <c r="B27" s="40">
        <v>19</v>
      </c>
      <c r="C27" s="56" t="s">
        <v>152</v>
      </c>
      <c r="D27" s="57" t="s">
        <v>153</v>
      </c>
      <c r="E27" s="58"/>
      <c r="F27" s="59">
        <v>0.031122685185185187</v>
      </c>
      <c r="G27" s="87">
        <f t="shared" si="2"/>
        <v>13.92339159538862</v>
      </c>
      <c r="H27" s="64"/>
      <c r="I27" s="192">
        <f t="shared" si="3"/>
        <v>0.0029925658831908833</v>
      </c>
      <c r="J27" s="189"/>
    </row>
    <row r="28" spans="1:10" ht="19.5">
      <c r="A28" s="54">
        <v>29</v>
      </c>
      <c r="B28" s="40">
        <v>20</v>
      </c>
      <c r="C28" s="56" t="s">
        <v>223</v>
      </c>
      <c r="D28" s="57" t="s">
        <v>475</v>
      </c>
      <c r="E28" s="58"/>
      <c r="F28" s="59">
        <v>0.031655092592592596</v>
      </c>
      <c r="G28" s="87">
        <f t="shared" si="2"/>
        <v>13.689213893967093</v>
      </c>
      <c r="H28" s="64"/>
      <c r="I28" s="192">
        <f t="shared" si="3"/>
        <v>0.0030437589031339033</v>
      </c>
      <c r="J28" s="189"/>
    </row>
    <row r="29" spans="1:10" ht="19.5">
      <c r="A29" s="54">
        <v>40</v>
      </c>
      <c r="B29" s="40">
        <v>21</v>
      </c>
      <c r="C29" s="56" t="s">
        <v>304</v>
      </c>
      <c r="D29" s="57" t="s">
        <v>305</v>
      </c>
      <c r="E29" s="58"/>
      <c r="F29" s="59">
        <v>0.032372685185185185</v>
      </c>
      <c r="G29" s="87">
        <f t="shared" si="2"/>
        <v>13.385770468358956</v>
      </c>
      <c r="H29" s="64"/>
      <c r="I29" s="192">
        <f t="shared" si="3"/>
        <v>0.003112758190883191</v>
      </c>
      <c r="J29" s="196" t="s">
        <v>476</v>
      </c>
    </row>
    <row r="30" spans="1:10" ht="19.5">
      <c r="A30" s="54">
        <v>45</v>
      </c>
      <c r="B30" s="40">
        <v>22</v>
      </c>
      <c r="C30" s="56" t="s">
        <v>126</v>
      </c>
      <c r="D30" s="57" t="s">
        <v>127</v>
      </c>
      <c r="E30" s="58"/>
      <c r="F30" s="59">
        <v>0.032916666666666664</v>
      </c>
      <c r="G30" s="87">
        <f t="shared" si="2"/>
        <v>13.164556962025317</v>
      </c>
      <c r="H30" s="64"/>
      <c r="I30" s="192">
        <f t="shared" si="3"/>
        <v>0.003165064102564102</v>
      </c>
      <c r="J30" s="189"/>
    </row>
    <row r="31" spans="1:10" ht="19.5">
      <c r="A31" s="54">
        <v>50</v>
      </c>
      <c r="B31" s="40">
        <v>23</v>
      </c>
      <c r="C31" s="56" t="s">
        <v>477</v>
      </c>
      <c r="D31" s="57" t="s">
        <v>478</v>
      </c>
      <c r="E31" s="58"/>
      <c r="F31" s="59">
        <v>0.03439814814814814</v>
      </c>
      <c r="G31" s="87">
        <f t="shared" si="2"/>
        <v>12.597577388963664</v>
      </c>
      <c r="H31" s="64"/>
      <c r="I31" s="192">
        <f t="shared" si="3"/>
        <v>0.0033075142450142443</v>
      </c>
      <c r="J31" s="196" t="s">
        <v>479</v>
      </c>
    </row>
    <row r="32" spans="1:10" ht="19.5">
      <c r="A32" s="54">
        <v>56</v>
      </c>
      <c r="B32" s="40">
        <v>24</v>
      </c>
      <c r="C32" s="56" t="s">
        <v>238</v>
      </c>
      <c r="D32" s="57" t="s">
        <v>325</v>
      </c>
      <c r="E32" s="58"/>
      <c r="F32" s="59">
        <v>0.03498842592592593</v>
      </c>
      <c r="G32" s="87">
        <f t="shared" si="2"/>
        <v>12.385047965597089</v>
      </c>
      <c r="H32" s="64"/>
      <c r="I32" s="192">
        <f t="shared" si="3"/>
        <v>0.003364271723646724</v>
      </c>
      <c r="J32" s="189"/>
    </row>
    <row r="33" spans="1:10" ht="19.5">
      <c r="A33" s="54">
        <v>57</v>
      </c>
      <c r="B33" s="40">
        <v>25</v>
      </c>
      <c r="C33" s="56" t="s">
        <v>426</v>
      </c>
      <c r="D33" s="57" t="s">
        <v>301</v>
      </c>
      <c r="E33" s="58"/>
      <c r="F33" s="59">
        <v>0.035023148148148144</v>
      </c>
      <c r="G33" s="87">
        <f t="shared" si="2"/>
        <v>12.372769332452085</v>
      </c>
      <c r="H33" s="64"/>
      <c r="I33" s="192">
        <f t="shared" si="3"/>
        <v>0.0033676103988603983</v>
      </c>
      <c r="J33" s="189"/>
    </row>
    <row r="34" spans="1:10" ht="19.5">
      <c r="A34" s="54">
        <v>62</v>
      </c>
      <c r="B34" s="40">
        <v>26</v>
      </c>
      <c r="C34" s="56" t="s">
        <v>281</v>
      </c>
      <c r="D34" s="57" t="s">
        <v>131</v>
      </c>
      <c r="E34" s="58"/>
      <c r="F34" s="59">
        <v>0.03539351851851852</v>
      </c>
      <c r="G34" s="87">
        <f t="shared" si="2"/>
        <v>12.243296272073252</v>
      </c>
      <c r="H34" s="64"/>
      <c r="I34" s="192">
        <f t="shared" si="3"/>
        <v>0.0034032229344729344</v>
      </c>
      <c r="J34" s="189"/>
    </row>
    <row r="35" spans="1:10" ht="19.5">
      <c r="A35" s="54">
        <v>88</v>
      </c>
      <c r="B35" s="40">
        <v>27</v>
      </c>
      <c r="C35" s="56" t="s">
        <v>480</v>
      </c>
      <c r="D35" s="57" t="s">
        <v>397</v>
      </c>
      <c r="E35" s="58"/>
      <c r="F35" s="59">
        <v>0.038287037037037036</v>
      </c>
      <c r="G35" s="87">
        <f t="shared" si="2"/>
        <v>11.3180169286578</v>
      </c>
      <c r="H35" s="64"/>
      <c r="I35" s="192">
        <f t="shared" si="3"/>
        <v>0.0036814458689458686</v>
      </c>
      <c r="J35" s="189"/>
    </row>
    <row r="36" spans="1:10" ht="19.5">
      <c r="A36" s="54">
        <v>110</v>
      </c>
      <c r="B36" s="40">
        <v>28</v>
      </c>
      <c r="C36" s="56" t="s">
        <v>265</v>
      </c>
      <c r="D36" s="57" t="s">
        <v>252</v>
      </c>
      <c r="E36" s="58"/>
      <c r="F36" s="59">
        <v>0.04075231481481481</v>
      </c>
      <c r="G36" s="87">
        <f t="shared" si="2"/>
        <v>10.633342800340815</v>
      </c>
      <c r="H36" s="64"/>
      <c r="I36" s="192">
        <f t="shared" si="3"/>
        <v>0.003918491809116809</v>
      </c>
      <c r="J36" s="189"/>
    </row>
    <row r="37" spans="1:10" ht="19.5">
      <c r="A37" s="54">
        <v>111</v>
      </c>
      <c r="B37" s="40">
        <v>29</v>
      </c>
      <c r="C37" s="56" t="s">
        <v>235</v>
      </c>
      <c r="D37" s="57" t="s">
        <v>236</v>
      </c>
      <c r="E37" s="58"/>
      <c r="F37" s="59">
        <v>0.04079861111111111</v>
      </c>
      <c r="G37" s="87">
        <f t="shared" si="2"/>
        <v>10.62127659574468</v>
      </c>
      <c r="H37" s="64"/>
      <c r="I37" s="192">
        <f t="shared" si="3"/>
        <v>0.003922943376068376</v>
      </c>
      <c r="J37" s="189"/>
    </row>
    <row r="38" spans="1:10" ht="19.5">
      <c r="A38" s="54">
        <v>112</v>
      </c>
      <c r="B38" s="40">
        <v>30</v>
      </c>
      <c r="C38" s="56" t="s">
        <v>251</v>
      </c>
      <c r="D38" s="57" t="s">
        <v>252</v>
      </c>
      <c r="E38" s="58"/>
      <c r="F38" s="59">
        <v>0.04082175925925926</v>
      </c>
      <c r="G38" s="87">
        <f t="shared" si="2"/>
        <v>10.615253756733768</v>
      </c>
      <c r="H38" s="64"/>
      <c r="I38" s="192">
        <f t="shared" si="3"/>
        <v>0.003925169159544159</v>
      </c>
      <c r="J38" s="189"/>
    </row>
    <row r="39" spans="1:10" ht="19.5">
      <c r="A39" s="54">
        <v>154</v>
      </c>
      <c r="B39" s="40">
        <v>31</v>
      </c>
      <c r="C39" s="56" t="s">
        <v>145</v>
      </c>
      <c r="D39" s="57" t="s">
        <v>175</v>
      </c>
      <c r="E39" s="58"/>
      <c r="F39" s="59">
        <v>0.04489583333333333</v>
      </c>
      <c r="G39" s="87">
        <f t="shared" si="2"/>
        <v>9.651972157772624</v>
      </c>
      <c r="H39" s="64"/>
      <c r="I39" s="192">
        <f t="shared" si="3"/>
        <v>0.004316907051282051</v>
      </c>
      <c r="J39" s="189"/>
    </row>
    <row r="40" spans="1:10" ht="19.5">
      <c r="A40" s="54">
        <v>155</v>
      </c>
      <c r="B40" s="40">
        <v>32</v>
      </c>
      <c r="C40" s="56" t="s">
        <v>253</v>
      </c>
      <c r="D40" s="57" t="s">
        <v>135</v>
      </c>
      <c r="E40" s="58"/>
      <c r="F40" s="59">
        <v>0.04491898148148148</v>
      </c>
      <c r="G40" s="87">
        <f t="shared" si="2"/>
        <v>9.64699819634115</v>
      </c>
      <c r="H40" s="64"/>
      <c r="I40" s="192">
        <f t="shared" si="3"/>
        <v>0.004319132834757835</v>
      </c>
      <c r="J40" s="189"/>
    </row>
    <row r="41" spans="1:10" ht="19.5">
      <c r="A41" s="54">
        <v>156</v>
      </c>
      <c r="B41" s="40">
        <v>33</v>
      </c>
      <c r="C41" s="56" t="s">
        <v>254</v>
      </c>
      <c r="D41" s="57" t="s">
        <v>255</v>
      </c>
      <c r="E41" s="58"/>
      <c r="F41" s="59">
        <v>0.04497685185185185</v>
      </c>
      <c r="G41" s="87">
        <f t="shared" si="2"/>
        <v>9.634585692228514</v>
      </c>
      <c r="H41" s="64"/>
      <c r="I41" s="192">
        <f t="shared" si="3"/>
        <v>0.004324697293447293</v>
      </c>
      <c r="J41" s="189"/>
    </row>
    <row r="42" spans="1:10" ht="19.5">
      <c r="A42" s="54">
        <v>157</v>
      </c>
      <c r="B42" s="40">
        <v>34</v>
      </c>
      <c r="C42" s="56" t="s">
        <v>134</v>
      </c>
      <c r="D42" s="57" t="s">
        <v>135</v>
      </c>
      <c r="E42" s="58"/>
      <c r="F42" s="59">
        <v>0.044988425925925925</v>
      </c>
      <c r="G42" s="87">
        <f t="shared" si="2"/>
        <v>9.632107023411372</v>
      </c>
      <c r="H42" s="64"/>
      <c r="I42" s="192">
        <f t="shared" si="3"/>
        <v>0.004325810185185185</v>
      </c>
      <c r="J42" s="189"/>
    </row>
    <row r="43" spans="1:10" ht="19.5">
      <c r="A43" s="54">
        <v>170</v>
      </c>
      <c r="B43" s="40">
        <v>35</v>
      </c>
      <c r="C43" s="56" t="s">
        <v>297</v>
      </c>
      <c r="D43" s="57" t="s">
        <v>298</v>
      </c>
      <c r="E43" s="58"/>
      <c r="F43" s="59">
        <v>0.04681712962962963</v>
      </c>
      <c r="G43" s="87">
        <f t="shared" si="2"/>
        <v>9.255871446229913</v>
      </c>
      <c r="H43" s="64"/>
      <c r="I43" s="192">
        <f t="shared" si="3"/>
        <v>0.00450164707977208</v>
      </c>
      <c r="J43" s="189"/>
    </row>
    <row r="44" spans="1:10" ht="19.5">
      <c r="A44" s="54">
        <v>171</v>
      </c>
      <c r="B44" s="40">
        <v>36</v>
      </c>
      <c r="C44" s="56" t="s">
        <v>437</v>
      </c>
      <c r="D44" s="57" t="s">
        <v>262</v>
      </c>
      <c r="E44" s="58"/>
      <c r="F44" s="59">
        <v>0.04684027777777778</v>
      </c>
      <c r="G44" s="87">
        <f t="shared" si="2"/>
        <v>9.251297257227575</v>
      </c>
      <c r="H44" s="64"/>
      <c r="I44" s="192">
        <f t="shared" si="3"/>
        <v>0.004503872863247863</v>
      </c>
      <c r="J44" s="189"/>
    </row>
    <row r="45" spans="1:10" ht="19.5">
      <c r="A45" s="54">
        <v>172</v>
      </c>
      <c r="B45" s="40">
        <v>37</v>
      </c>
      <c r="C45" s="56" t="s">
        <v>126</v>
      </c>
      <c r="D45" s="57" t="s">
        <v>195</v>
      </c>
      <c r="E45" s="58"/>
      <c r="F45" s="59">
        <v>0.046851851851851846</v>
      </c>
      <c r="G45" s="87">
        <f t="shared" si="2"/>
        <v>9.249011857707512</v>
      </c>
      <c r="H45" s="64"/>
      <c r="I45" s="192">
        <f t="shared" si="3"/>
        <v>0.004504985754985754</v>
      </c>
      <c r="J45" s="189"/>
    </row>
    <row r="46" spans="1:10" ht="19.5">
      <c r="A46" s="54">
        <v>181</v>
      </c>
      <c r="B46" s="40">
        <v>38</v>
      </c>
      <c r="C46" s="56" t="s">
        <v>261</v>
      </c>
      <c r="D46" s="57" t="s">
        <v>397</v>
      </c>
      <c r="E46" s="58"/>
      <c r="F46" s="59">
        <v>0.047673611111111104</v>
      </c>
      <c r="G46" s="87">
        <f t="shared" si="2"/>
        <v>9.089584850691917</v>
      </c>
      <c r="H46" s="64"/>
      <c r="I46" s="192">
        <f t="shared" si="3"/>
        <v>0.004584001068376068</v>
      </c>
      <c r="J46" s="189"/>
    </row>
    <row r="47" spans="1:10" ht="14.25">
      <c r="A47" s="39"/>
      <c r="B47" s="40"/>
      <c r="C47" s="195" t="s">
        <v>481</v>
      </c>
      <c r="D47" s="41"/>
      <c r="E47" s="42"/>
      <c r="F47" s="197"/>
      <c r="G47" s="65"/>
      <c r="H47" s="42"/>
      <c r="I47" s="73"/>
      <c r="J47" s="189"/>
    </row>
    <row r="48" spans="1:10" ht="14.25">
      <c r="A48" s="82"/>
      <c r="B48" s="198"/>
      <c r="C48" s="40"/>
      <c r="D48" s="65"/>
      <c r="E48" s="65"/>
      <c r="F48" s="65"/>
      <c r="G48" s="73"/>
      <c r="H48" s="42"/>
      <c r="I48" s="42"/>
      <c r="J48" s="199"/>
    </row>
    <row r="49" spans="1:10" ht="14.25">
      <c r="A49" s="390" t="s">
        <v>482</v>
      </c>
      <c r="B49" s="391"/>
      <c r="C49" s="391"/>
      <c r="D49" s="391"/>
      <c r="E49" s="391"/>
      <c r="F49" s="391"/>
      <c r="G49" s="391"/>
      <c r="H49" s="391"/>
      <c r="I49" s="391"/>
      <c r="J49" s="392"/>
    </row>
    <row r="50" spans="1:10" ht="15" thickBot="1">
      <c r="A50" s="200"/>
      <c r="B50" s="201"/>
      <c r="C50" s="67"/>
      <c r="D50" s="71"/>
      <c r="E50" s="71"/>
      <c r="F50" s="71"/>
      <c r="G50" s="202"/>
      <c r="H50" s="69"/>
      <c r="I50" s="69"/>
      <c r="J50" s="203"/>
    </row>
  </sheetData>
  <mergeCells count="6">
    <mergeCell ref="H18:I18"/>
    <mergeCell ref="A49:J49"/>
    <mergeCell ref="A1:I1"/>
    <mergeCell ref="A2:I2"/>
    <mergeCell ref="A3:I3"/>
    <mergeCell ref="H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3">
      <selection activeCell="F28" sqref="F28"/>
    </sheetView>
  </sheetViews>
  <sheetFormatPr defaultColWidth="9.140625" defaultRowHeight="12.75"/>
  <cols>
    <col min="2" max="2" width="3.28125" style="0" bestFit="1" customWidth="1"/>
    <col min="3" max="3" width="14.00390625" style="0" bestFit="1" customWidth="1"/>
    <col min="4" max="4" width="31.1406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483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40364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10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83">
        <v>51</v>
      </c>
      <c r="B6" s="55">
        <v>1</v>
      </c>
      <c r="C6" s="153" t="s">
        <v>289</v>
      </c>
      <c r="D6" s="89" t="s">
        <v>271</v>
      </c>
      <c r="E6" s="58"/>
      <c r="F6" s="59">
        <v>0.024375</v>
      </c>
      <c r="G6" s="74">
        <f aca="true" t="shared" si="0" ref="G6:G27">F6/$H$4</f>
        <v>0.0024375</v>
      </c>
      <c r="H6" s="86">
        <f aca="true" t="shared" si="1" ref="H6:H27">($H$4/F6)/24</f>
        <v>17.094017094017094</v>
      </c>
      <c r="I6" s="90"/>
    </row>
    <row r="7" spans="1:9" ht="19.5">
      <c r="A7" s="83">
        <v>59</v>
      </c>
      <c r="B7" s="55">
        <v>2</v>
      </c>
      <c r="C7" s="153" t="s">
        <v>229</v>
      </c>
      <c r="D7" s="89" t="s">
        <v>230</v>
      </c>
      <c r="E7" s="58"/>
      <c r="F7" s="59">
        <v>0.024641203703703703</v>
      </c>
      <c r="G7" s="74">
        <f t="shared" si="0"/>
        <v>0.0024641203703703704</v>
      </c>
      <c r="H7" s="86">
        <f t="shared" si="1"/>
        <v>16.90934711131987</v>
      </c>
      <c r="I7" s="90"/>
    </row>
    <row r="8" spans="1:9" ht="19.5">
      <c r="A8" s="83">
        <v>72</v>
      </c>
      <c r="B8" s="55">
        <v>3</v>
      </c>
      <c r="C8" s="153" t="s">
        <v>168</v>
      </c>
      <c r="D8" s="89" t="s">
        <v>146</v>
      </c>
      <c r="E8" s="58"/>
      <c r="F8" s="59">
        <v>0.025277777777777777</v>
      </c>
      <c r="G8" s="74">
        <f t="shared" si="0"/>
        <v>0.0025277777777777777</v>
      </c>
      <c r="H8" s="86">
        <f t="shared" si="1"/>
        <v>16.483516483516485</v>
      </c>
      <c r="I8" s="62"/>
    </row>
    <row r="9" spans="1:9" ht="19.5">
      <c r="A9" s="83">
        <v>163</v>
      </c>
      <c r="B9" s="55">
        <v>4</v>
      </c>
      <c r="C9" s="153" t="s">
        <v>472</v>
      </c>
      <c r="D9" s="89" t="s">
        <v>473</v>
      </c>
      <c r="E9" s="58"/>
      <c r="F9" s="59">
        <v>0.027233796296296298</v>
      </c>
      <c r="G9" s="74">
        <f t="shared" si="0"/>
        <v>0.00272337962962963</v>
      </c>
      <c r="H9" s="86">
        <f t="shared" si="1"/>
        <v>15.29961750956226</v>
      </c>
      <c r="I9" s="62"/>
    </row>
    <row r="10" spans="1:9" ht="19.5">
      <c r="A10" s="83">
        <v>317</v>
      </c>
      <c r="B10" s="55">
        <v>5</v>
      </c>
      <c r="C10" s="153" t="s">
        <v>172</v>
      </c>
      <c r="D10" s="89" t="s">
        <v>173</v>
      </c>
      <c r="E10" s="58"/>
      <c r="F10" s="59">
        <v>0.02892361111111111</v>
      </c>
      <c r="G10" s="74">
        <f t="shared" si="0"/>
        <v>0.0028923611111111107</v>
      </c>
      <c r="H10" s="86">
        <f t="shared" si="1"/>
        <v>14.40576230492197</v>
      </c>
      <c r="I10" s="62"/>
    </row>
    <row r="11" spans="1:9" ht="19.5">
      <c r="A11" s="83">
        <v>381</v>
      </c>
      <c r="B11" s="55">
        <v>6</v>
      </c>
      <c r="C11" s="153" t="s">
        <v>304</v>
      </c>
      <c r="D11" s="89" t="s">
        <v>305</v>
      </c>
      <c r="E11" s="58"/>
      <c r="F11" s="59">
        <v>0.029490740740740744</v>
      </c>
      <c r="G11" s="74">
        <f t="shared" si="0"/>
        <v>0.0029490740740740744</v>
      </c>
      <c r="H11" s="86">
        <f t="shared" si="1"/>
        <v>14.128728414442698</v>
      </c>
      <c r="I11" s="62"/>
    </row>
    <row r="12" spans="1:9" ht="19.5">
      <c r="A12" s="83">
        <v>509</v>
      </c>
      <c r="B12" s="55">
        <v>7</v>
      </c>
      <c r="C12" s="153" t="s">
        <v>158</v>
      </c>
      <c r="D12" s="89" t="s">
        <v>159</v>
      </c>
      <c r="E12" s="58"/>
      <c r="F12" s="59">
        <v>0.030520833333333334</v>
      </c>
      <c r="G12" s="74">
        <f t="shared" si="0"/>
        <v>0.0030520833333333333</v>
      </c>
      <c r="H12" s="86">
        <f t="shared" si="1"/>
        <v>13.6518771331058</v>
      </c>
      <c r="I12" s="62"/>
    </row>
    <row r="13" spans="1:9" ht="19.5">
      <c r="A13" s="83">
        <v>526</v>
      </c>
      <c r="B13" s="55">
        <v>8</v>
      </c>
      <c r="C13" s="153" t="s">
        <v>197</v>
      </c>
      <c r="D13" s="89" t="s">
        <v>260</v>
      </c>
      <c r="E13" s="58"/>
      <c r="F13" s="59">
        <v>0.03074074074074074</v>
      </c>
      <c r="G13" s="74">
        <f t="shared" si="0"/>
        <v>0.0030740740740740737</v>
      </c>
      <c r="H13" s="86">
        <f t="shared" si="1"/>
        <v>13.554216867469881</v>
      </c>
      <c r="I13" s="62"/>
    </row>
    <row r="14" spans="1:9" ht="19.5">
      <c r="A14" s="83">
        <v>950</v>
      </c>
      <c r="B14" s="55">
        <v>9</v>
      </c>
      <c r="C14" s="153" t="s">
        <v>435</v>
      </c>
      <c r="D14" s="89" t="s">
        <v>436</v>
      </c>
      <c r="E14" s="58"/>
      <c r="F14" s="59">
        <v>0.03383101851851852</v>
      </c>
      <c r="G14" s="74">
        <f t="shared" si="0"/>
        <v>0.0033831018518518515</v>
      </c>
      <c r="H14" s="86">
        <f t="shared" si="1"/>
        <v>12.316113581936369</v>
      </c>
      <c r="I14" s="62"/>
    </row>
    <row r="15" spans="1:9" ht="19.5">
      <c r="A15" s="83">
        <v>951</v>
      </c>
      <c r="B15" s="55">
        <v>10</v>
      </c>
      <c r="C15" s="153" t="s">
        <v>219</v>
      </c>
      <c r="D15" s="89" t="s">
        <v>186</v>
      </c>
      <c r="E15" s="58"/>
      <c r="F15" s="59">
        <v>0.0338425925925926</v>
      </c>
      <c r="G15" s="74">
        <f t="shared" si="0"/>
        <v>0.0033842592592592596</v>
      </c>
      <c r="H15" s="86">
        <f t="shared" si="1"/>
        <v>12.31190150478796</v>
      </c>
      <c r="I15" s="62"/>
    </row>
    <row r="16" spans="1:9" ht="19.5">
      <c r="A16" s="83">
        <v>956</v>
      </c>
      <c r="B16" s="55">
        <v>11</v>
      </c>
      <c r="C16" s="153" t="s">
        <v>126</v>
      </c>
      <c r="D16" s="89" t="s">
        <v>458</v>
      </c>
      <c r="E16" s="58"/>
      <c r="F16" s="59">
        <v>0.03391203703703704</v>
      </c>
      <c r="G16" s="74">
        <f t="shared" si="0"/>
        <v>0.003391203703703704</v>
      </c>
      <c r="H16" s="86">
        <f t="shared" si="1"/>
        <v>12.286689419795222</v>
      </c>
      <c r="I16" s="62"/>
    </row>
    <row r="17" spans="1:9" ht="19.5">
      <c r="A17" s="83">
        <v>957</v>
      </c>
      <c r="B17" s="55">
        <v>12</v>
      </c>
      <c r="C17" s="153" t="s">
        <v>459</v>
      </c>
      <c r="D17" s="89" t="s">
        <v>460</v>
      </c>
      <c r="E17" s="58"/>
      <c r="F17" s="59">
        <v>0.03392361111111111</v>
      </c>
      <c r="G17" s="74">
        <f t="shared" si="0"/>
        <v>0.003392361111111111</v>
      </c>
      <c r="H17" s="86">
        <f t="shared" si="1"/>
        <v>12.282497441146367</v>
      </c>
      <c r="I17" s="62"/>
    </row>
    <row r="18" spans="1:9" ht="19.5">
      <c r="A18" s="83">
        <v>976</v>
      </c>
      <c r="B18" s="55">
        <v>13</v>
      </c>
      <c r="C18" s="153" t="s">
        <v>169</v>
      </c>
      <c r="D18" s="89" t="s">
        <v>146</v>
      </c>
      <c r="E18" s="58"/>
      <c r="F18" s="59">
        <v>0.03396990740740741</v>
      </c>
      <c r="G18" s="74">
        <f t="shared" si="0"/>
        <v>0.003396990740740741</v>
      </c>
      <c r="H18" s="86">
        <f t="shared" si="1"/>
        <v>12.265758091993186</v>
      </c>
      <c r="I18" s="62"/>
    </row>
    <row r="19" spans="1:9" ht="19.5">
      <c r="A19" s="83">
        <v>1128</v>
      </c>
      <c r="B19" s="55">
        <v>14</v>
      </c>
      <c r="C19" s="153" t="s">
        <v>248</v>
      </c>
      <c r="D19" s="89" t="s">
        <v>249</v>
      </c>
      <c r="E19" s="58"/>
      <c r="F19" s="59">
        <v>0.03515046296296296</v>
      </c>
      <c r="G19" s="74">
        <f t="shared" si="0"/>
        <v>0.003515046296296296</v>
      </c>
      <c r="H19" s="86">
        <f t="shared" si="1"/>
        <v>11.853803095159698</v>
      </c>
      <c r="I19" s="62"/>
    </row>
    <row r="20" spans="1:9" ht="19.5">
      <c r="A20" s="83">
        <v>1156</v>
      </c>
      <c r="B20" s="55">
        <v>15</v>
      </c>
      <c r="C20" s="153" t="s">
        <v>149</v>
      </c>
      <c r="D20" s="89" t="s">
        <v>146</v>
      </c>
      <c r="E20" s="58"/>
      <c r="F20" s="59">
        <v>0.035370370370370365</v>
      </c>
      <c r="G20" s="74">
        <f t="shared" si="0"/>
        <v>0.0035370370370370365</v>
      </c>
      <c r="H20" s="86">
        <f t="shared" si="1"/>
        <v>11.780104712041888</v>
      </c>
      <c r="I20" s="62"/>
    </row>
    <row r="21" spans="1:9" ht="19.5">
      <c r="A21" s="83">
        <v>1160</v>
      </c>
      <c r="B21" s="55">
        <v>16</v>
      </c>
      <c r="C21" s="153" t="s">
        <v>233</v>
      </c>
      <c r="D21" s="89" t="s">
        <v>234</v>
      </c>
      <c r="E21" s="58"/>
      <c r="F21" s="59">
        <v>0.035381944444444445</v>
      </c>
      <c r="G21" s="74">
        <f t="shared" si="0"/>
        <v>0.0035381944444444445</v>
      </c>
      <c r="H21" s="86">
        <f t="shared" si="1"/>
        <v>11.776251226692835</v>
      </c>
      <c r="I21" s="62"/>
    </row>
    <row r="22" spans="1:9" ht="19.5">
      <c r="A22" s="83">
        <v>1161</v>
      </c>
      <c r="B22" s="55">
        <v>17</v>
      </c>
      <c r="C22" s="153" t="s">
        <v>293</v>
      </c>
      <c r="D22" s="89" t="s">
        <v>294</v>
      </c>
      <c r="E22" s="58"/>
      <c r="F22" s="59">
        <v>0.035416666666666666</v>
      </c>
      <c r="G22" s="74">
        <f t="shared" si="0"/>
        <v>0.0035416666666666665</v>
      </c>
      <c r="H22" s="86">
        <f t="shared" si="1"/>
        <v>11.764705882352942</v>
      </c>
      <c r="I22" s="62"/>
    </row>
    <row r="23" spans="1:9" ht="19.5">
      <c r="A23" s="83">
        <v>1410</v>
      </c>
      <c r="B23" s="55">
        <v>18</v>
      </c>
      <c r="C23" s="153" t="s">
        <v>369</v>
      </c>
      <c r="D23" s="89" t="s">
        <v>370</v>
      </c>
      <c r="E23" s="58"/>
      <c r="F23" s="59">
        <v>0.03756944444444445</v>
      </c>
      <c r="G23" s="74">
        <f t="shared" si="0"/>
        <v>0.0037569444444444447</v>
      </c>
      <c r="H23" s="86">
        <f t="shared" si="1"/>
        <v>11.090573012939002</v>
      </c>
      <c r="I23" s="62"/>
    </row>
    <row r="24" spans="1:9" ht="19.5">
      <c r="A24" s="83">
        <v>1411</v>
      </c>
      <c r="B24" s="55">
        <v>19</v>
      </c>
      <c r="C24" s="153" t="s">
        <v>139</v>
      </c>
      <c r="D24" s="89" t="s">
        <v>368</v>
      </c>
      <c r="E24" s="58"/>
      <c r="F24" s="59">
        <v>0.03756944444444445</v>
      </c>
      <c r="G24" s="74">
        <f t="shared" si="0"/>
        <v>0.0037569444444444447</v>
      </c>
      <c r="H24" s="86">
        <f t="shared" si="1"/>
        <v>11.090573012939002</v>
      </c>
      <c r="I24" s="62"/>
    </row>
    <row r="25" spans="1:9" ht="19.5">
      <c r="A25" s="83">
        <v>1798</v>
      </c>
      <c r="B25" s="55">
        <v>20</v>
      </c>
      <c r="C25" s="153" t="s">
        <v>265</v>
      </c>
      <c r="D25" s="89" t="s">
        <v>252</v>
      </c>
      <c r="E25" s="58"/>
      <c r="F25" s="59">
        <v>0.042777777777777776</v>
      </c>
      <c r="G25" s="74">
        <f t="shared" si="0"/>
        <v>0.004277777777777778</v>
      </c>
      <c r="H25" s="86">
        <f t="shared" si="1"/>
        <v>9.74025974025974</v>
      </c>
      <c r="I25" s="62"/>
    </row>
    <row r="26" spans="1:9" ht="19.5">
      <c r="A26" s="83">
        <v>1802</v>
      </c>
      <c r="B26" s="55">
        <v>21</v>
      </c>
      <c r="C26" s="153" t="s">
        <v>257</v>
      </c>
      <c r="D26" s="89" t="s">
        <v>247</v>
      </c>
      <c r="E26" s="58"/>
      <c r="F26" s="59">
        <v>0.04311342592592593</v>
      </c>
      <c r="G26" s="74">
        <f t="shared" si="0"/>
        <v>0.004311342592592593</v>
      </c>
      <c r="H26" s="86">
        <f t="shared" si="1"/>
        <v>9.66442953020134</v>
      </c>
      <c r="I26" s="62"/>
    </row>
    <row r="27" spans="1:9" ht="19.5">
      <c r="A27" s="83">
        <v>1837</v>
      </c>
      <c r="B27" s="55">
        <v>22</v>
      </c>
      <c r="C27" s="153" t="s">
        <v>484</v>
      </c>
      <c r="D27" s="89" t="s">
        <v>485</v>
      </c>
      <c r="E27" s="58"/>
      <c r="F27" s="59">
        <v>0.04400462962962962</v>
      </c>
      <c r="G27" s="74">
        <f t="shared" si="0"/>
        <v>0.004400462962962962</v>
      </c>
      <c r="H27" s="86">
        <f t="shared" si="1"/>
        <v>9.468700683850606</v>
      </c>
      <c r="I27" s="62"/>
    </row>
    <row r="28" spans="1:9" ht="19.5">
      <c r="A28" s="374" t="s">
        <v>486</v>
      </c>
      <c r="B28" s="379"/>
      <c r="C28" s="379"/>
      <c r="D28" s="89"/>
      <c r="E28" s="58"/>
      <c r="F28" s="59"/>
      <c r="G28" s="74"/>
      <c r="H28" s="87"/>
      <c r="I28" s="62"/>
    </row>
    <row r="29" spans="1:9" ht="20.25" thickBot="1">
      <c r="A29" s="84"/>
      <c r="B29" s="205"/>
      <c r="C29" s="206"/>
      <c r="D29" s="69"/>
      <c r="E29" s="207"/>
      <c r="F29" s="208"/>
      <c r="G29" s="210"/>
      <c r="H29" s="211"/>
      <c r="I29" s="212"/>
    </row>
    <row r="30" spans="1:7" ht="14.25">
      <c r="A30" s="85"/>
      <c r="B30" s="213"/>
      <c r="C30" s="16"/>
      <c r="D30" s="19"/>
      <c r="E30" s="19"/>
      <c r="F30" s="19"/>
      <c r="G30" s="73"/>
    </row>
    <row r="31" spans="1:7" ht="15" thickBot="1">
      <c r="A31" s="85"/>
      <c r="B31" s="213"/>
      <c r="C31" s="16"/>
      <c r="D31" s="19"/>
      <c r="E31" s="19"/>
      <c r="F31" s="19"/>
      <c r="G31" s="73"/>
    </row>
    <row r="32" spans="1:8" ht="24" thickBot="1">
      <c r="A32" s="85"/>
      <c r="B32" s="213"/>
      <c r="C32" s="347" t="s">
        <v>487</v>
      </c>
      <c r="D32" s="348"/>
      <c r="E32" s="348"/>
      <c r="F32" s="348"/>
      <c r="G32" s="348"/>
      <c r="H32" s="349"/>
    </row>
  </sheetData>
  <mergeCells count="5">
    <mergeCell ref="C32:H32"/>
    <mergeCell ref="A1:I1"/>
    <mergeCell ref="A2:I2"/>
    <mergeCell ref="A4:D4"/>
    <mergeCell ref="A28:C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A2" sqref="A2:I2"/>
    </sheetView>
  </sheetViews>
  <sheetFormatPr defaultColWidth="9.140625" defaultRowHeight="12.75"/>
  <cols>
    <col min="2" max="2" width="3.28125" style="0" bestFit="1" customWidth="1"/>
    <col min="3" max="3" width="15.57421875" style="0" bestFit="1" customWidth="1"/>
    <col min="4" max="4" width="30.5742187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  <col min="9" max="9" width="29.421875" style="0" bestFit="1" customWidth="1"/>
    <col min="10" max="10" width="34.8515625" style="0" bestFit="1" customWidth="1"/>
  </cols>
  <sheetData>
    <row r="1" spans="1:10" ht="30">
      <c r="A1" s="364" t="s">
        <v>488</v>
      </c>
      <c r="B1" s="365"/>
      <c r="C1" s="365"/>
      <c r="D1" s="365"/>
      <c r="E1" s="365"/>
      <c r="F1" s="365"/>
      <c r="G1" s="365"/>
      <c r="H1" s="365"/>
      <c r="I1" s="366"/>
      <c r="J1" s="1"/>
    </row>
    <row r="2" spans="1:10" ht="27">
      <c r="A2" s="367">
        <v>40363</v>
      </c>
      <c r="B2" s="368"/>
      <c r="C2" s="368"/>
      <c r="D2" s="368"/>
      <c r="E2" s="368"/>
      <c r="F2" s="368"/>
      <c r="G2" s="368"/>
      <c r="H2" s="368"/>
      <c r="I2" s="369"/>
      <c r="J2" s="1"/>
    </row>
    <row r="3" spans="1:10" ht="27">
      <c r="A3" s="142"/>
      <c r="B3" s="143"/>
      <c r="C3" s="143"/>
      <c r="D3" s="143"/>
      <c r="E3" s="143"/>
      <c r="F3" s="143"/>
      <c r="G3" s="143"/>
      <c r="H3" s="143"/>
      <c r="I3" s="144"/>
      <c r="J3" s="1"/>
    </row>
    <row r="4" spans="1:9" ht="19.5">
      <c r="A4" s="372" t="s">
        <v>489</v>
      </c>
      <c r="B4" s="373"/>
      <c r="C4" s="373"/>
      <c r="D4" s="373"/>
      <c r="E4" s="42"/>
      <c r="F4" s="79" t="s">
        <v>117</v>
      </c>
      <c r="G4" s="79" t="s">
        <v>118</v>
      </c>
      <c r="H4" s="80">
        <v>42.195</v>
      </c>
      <c r="I4" s="81"/>
    </row>
    <row r="5" spans="1:10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  <c r="J5" s="117"/>
    </row>
    <row r="6" spans="1:9" ht="19.5">
      <c r="A6" s="83">
        <v>2</v>
      </c>
      <c r="B6" s="55">
        <v>1</v>
      </c>
      <c r="C6" s="153" t="s">
        <v>128</v>
      </c>
      <c r="D6" s="89" t="s">
        <v>166</v>
      </c>
      <c r="E6" s="58"/>
      <c r="F6" s="214">
        <v>0.1263425925925926</v>
      </c>
      <c r="G6" s="74">
        <f aca="true" t="shared" si="0" ref="G6:G18">F6/$H$4</f>
        <v>0.002994255067960483</v>
      </c>
      <c r="H6" s="86">
        <f aca="true" t="shared" si="1" ref="H6:H18">($H$4/F6)/24</f>
        <v>13.915536826676439</v>
      </c>
      <c r="I6" s="90" t="s">
        <v>490</v>
      </c>
    </row>
    <row r="7" spans="1:9" ht="19.5">
      <c r="A7" s="83">
        <v>5</v>
      </c>
      <c r="B7" s="55">
        <v>2</v>
      </c>
      <c r="C7" s="153" t="s">
        <v>206</v>
      </c>
      <c r="D7" s="89" t="s">
        <v>464</v>
      </c>
      <c r="E7" s="58"/>
      <c r="F7" s="214">
        <v>0.13324074074074074</v>
      </c>
      <c r="G7" s="74">
        <f t="shared" si="0"/>
        <v>0.0031577376641957755</v>
      </c>
      <c r="H7" s="86">
        <f t="shared" si="1"/>
        <v>13.195100764419735</v>
      </c>
      <c r="I7" s="90"/>
    </row>
    <row r="8" spans="1:9" ht="19.5">
      <c r="A8" s="83">
        <v>8</v>
      </c>
      <c r="B8" s="55">
        <v>3</v>
      </c>
      <c r="C8" s="153" t="s">
        <v>128</v>
      </c>
      <c r="D8" s="89" t="s">
        <v>130</v>
      </c>
      <c r="E8" s="58"/>
      <c r="F8" s="214">
        <v>0.14421296296296296</v>
      </c>
      <c r="G8" s="74">
        <f t="shared" si="0"/>
        <v>0.0034177737400868102</v>
      </c>
      <c r="H8" s="86">
        <f t="shared" si="1"/>
        <v>12.191171749598716</v>
      </c>
      <c r="I8" s="62"/>
    </row>
    <row r="9" spans="1:9" ht="19.5">
      <c r="A9" s="83">
        <v>10</v>
      </c>
      <c r="B9" s="55">
        <v>4</v>
      </c>
      <c r="C9" s="153" t="s">
        <v>491</v>
      </c>
      <c r="D9" s="89" t="s">
        <v>492</v>
      </c>
      <c r="E9" s="58"/>
      <c r="F9" s="214">
        <v>0.14528935185185185</v>
      </c>
      <c r="G9" s="74">
        <f t="shared" si="0"/>
        <v>0.0034432836082913107</v>
      </c>
      <c r="H9" s="86">
        <f t="shared" si="1"/>
        <v>12.100852385883853</v>
      </c>
      <c r="I9" s="62"/>
    </row>
    <row r="10" spans="1:9" ht="19.5">
      <c r="A10" s="83">
        <v>14</v>
      </c>
      <c r="B10" s="55">
        <v>5</v>
      </c>
      <c r="C10" s="153" t="s">
        <v>152</v>
      </c>
      <c r="D10" s="89" t="s">
        <v>153</v>
      </c>
      <c r="E10" s="58"/>
      <c r="F10" s="214">
        <v>0.14975694444444446</v>
      </c>
      <c r="G10" s="74">
        <f t="shared" si="0"/>
        <v>0.0035491632763228927</v>
      </c>
      <c r="H10" s="86">
        <f t="shared" si="1"/>
        <v>11.739856248550891</v>
      </c>
      <c r="I10" s="62"/>
    </row>
    <row r="11" spans="1:9" ht="19.5">
      <c r="A11" s="83">
        <v>15</v>
      </c>
      <c r="B11" s="55">
        <v>6</v>
      </c>
      <c r="C11" s="153" t="s">
        <v>139</v>
      </c>
      <c r="D11" s="89" t="s">
        <v>342</v>
      </c>
      <c r="E11" s="58"/>
      <c r="F11" s="214">
        <v>0.1547337962962963</v>
      </c>
      <c r="G11" s="74">
        <f t="shared" si="0"/>
        <v>0.003667112129311442</v>
      </c>
      <c r="H11" s="86">
        <f t="shared" si="1"/>
        <v>11.36225596529284</v>
      </c>
      <c r="I11" s="62"/>
    </row>
    <row r="12" spans="1:9" ht="19.5">
      <c r="A12" s="83">
        <v>17</v>
      </c>
      <c r="B12" s="55">
        <v>7</v>
      </c>
      <c r="C12" s="153" t="s">
        <v>328</v>
      </c>
      <c r="D12" s="89" t="s">
        <v>164</v>
      </c>
      <c r="E12" s="58"/>
      <c r="F12" s="214">
        <v>0.1555439814814815</v>
      </c>
      <c r="G12" s="74">
        <f t="shared" si="0"/>
        <v>0.0036863131053793455</v>
      </c>
      <c r="H12" s="86">
        <f t="shared" si="1"/>
        <v>11.303073145323312</v>
      </c>
      <c r="I12" s="215" t="s">
        <v>493</v>
      </c>
    </row>
    <row r="13" spans="1:9" ht="19.5">
      <c r="A13" s="83">
        <v>20</v>
      </c>
      <c r="B13" s="55">
        <v>8</v>
      </c>
      <c r="C13" s="153" t="s">
        <v>296</v>
      </c>
      <c r="D13" s="89" t="s">
        <v>245</v>
      </c>
      <c r="E13" s="58"/>
      <c r="F13" s="214">
        <v>0.15681712962962963</v>
      </c>
      <c r="G13" s="74">
        <f t="shared" si="0"/>
        <v>0.003716486067771765</v>
      </c>
      <c r="H13" s="86">
        <f t="shared" si="1"/>
        <v>11.211307107535612</v>
      </c>
      <c r="I13" s="62"/>
    </row>
    <row r="14" spans="1:9" ht="19.5">
      <c r="A14" s="83">
        <v>23</v>
      </c>
      <c r="B14" s="55">
        <v>9</v>
      </c>
      <c r="C14" s="153" t="s">
        <v>494</v>
      </c>
      <c r="D14" s="89" t="s">
        <v>214</v>
      </c>
      <c r="E14" s="58"/>
      <c r="F14" s="214">
        <v>0.15733796296296296</v>
      </c>
      <c r="G14" s="74">
        <f t="shared" si="0"/>
        <v>0.003728829552386846</v>
      </c>
      <c r="H14" s="86">
        <f t="shared" si="1"/>
        <v>11.174194497572458</v>
      </c>
      <c r="I14" s="62"/>
    </row>
    <row r="15" spans="1:9" ht="19.5">
      <c r="A15" s="83">
        <v>24</v>
      </c>
      <c r="B15" s="55">
        <v>10</v>
      </c>
      <c r="C15" s="153" t="s">
        <v>203</v>
      </c>
      <c r="D15" s="89" t="s">
        <v>340</v>
      </c>
      <c r="E15" s="58"/>
      <c r="F15" s="214">
        <v>0.15762731481481482</v>
      </c>
      <c r="G15" s="74">
        <f t="shared" si="0"/>
        <v>0.0037356870438396686</v>
      </c>
      <c r="H15" s="86">
        <f t="shared" si="1"/>
        <v>11.15368235553271</v>
      </c>
      <c r="I15" s="62"/>
    </row>
    <row r="16" spans="1:9" ht="19.5">
      <c r="A16" s="83">
        <v>28</v>
      </c>
      <c r="B16" s="55">
        <v>11</v>
      </c>
      <c r="C16" s="153" t="s">
        <v>213</v>
      </c>
      <c r="D16" s="89" t="s">
        <v>214</v>
      </c>
      <c r="E16" s="58"/>
      <c r="F16" s="214">
        <v>0.15908564814814816</v>
      </c>
      <c r="G16" s="74">
        <f t="shared" si="0"/>
        <v>0.003770248800761895</v>
      </c>
      <c r="H16" s="86">
        <f t="shared" si="1"/>
        <v>11.051436886140415</v>
      </c>
      <c r="I16" s="62"/>
    </row>
    <row r="17" spans="1:9" ht="19.5">
      <c r="A17" s="83">
        <v>31</v>
      </c>
      <c r="B17" s="55">
        <v>12</v>
      </c>
      <c r="C17" s="153" t="s">
        <v>337</v>
      </c>
      <c r="D17" s="89" t="s">
        <v>338</v>
      </c>
      <c r="E17" s="58"/>
      <c r="F17" s="214">
        <v>0.16306712962962963</v>
      </c>
      <c r="G17" s="74">
        <f t="shared" si="0"/>
        <v>0.0038646078831527345</v>
      </c>
      <c r="H17" s="86">
        <f t="shared" si="1"/>
        <v>10.781602668748668</v>
      </c>
      <c r="I17" s="62"/>
    </row>
    <row r="18" spans="1:9" ht="19.5">
      <c r="A18" s="83">
        <v>39</v>
      </c>
      <c r="B18" s="55">
        <v>13</v>
      </c>
      <c r="C18" s="153" t="s">
        <v>162</v>
      </c>
      <c r="D18" s="89" t="s">
        <v>224</v>
      </c>
      <c r="E18" s="58"/>
      <c r="F18" s="214">
        <v>0.18530092592592592</v>
      </c>
      <c r="G18" s="74">
        <f t="shared" si="0"/>
        <v>0.004391537526387627</v>
      </c>
      <c r="H18" s="86">
        <f t="shared" si="1"/>
        <v>9.48794503435353</v>
      </c>
      <c r="I18" s="62"/>
    </row>
    <row r="19" spans="1:9" ht="19.5">
      <c r="A19" s="374" t="s">
        <v>495</v>
      </c>
      <c r="B19" s="379"/>
      <c r="C19" s="379"/>
      <c r="D19" s="89"/>
      <c r="E19" s="58"/>
      <c r="F19" s="59"/>
      <c r="G19" s="74"/>
      <c r="H19" s="86"/>
      <c r="I19" s="62"/>
    </row>
    <row r="20" spans="1:9" ht="19.5">
      <c r="A20" s="372" t="s">
        <v>496</v>
      </c>
      <c r="B20" s="373"/>
      <c r="C20" s="373"/>
      <c r="D20" s="373"/>
      <c r="E20" s="42"/>
      <c r="F20" s="79" t="s">
        <v>117</v>
      </c>
      <c r="G20" s="79" t="s">
        <v>118</v>
      </c>
      <c r="H20" s="80">
        <v>42.195</v>
      </c>
      <c r="I20" s="81"/>
    </row>
    <row r="21" spans="1:10" ht="19.5">
      <c r="A21" s="146" t="s">
        <v>309</v>
      </c>
      <c r="B21" s="147" t="s">
        <v>120</v>
      </c>
      <c r="C21" s="148" t="s">
        <v>310</v>
      </c>
      <c r="D21" s="149" t="s">
        <v>122</v>
      </c>
      <c r="E21" s="150"/>
      <c r="F21" s="151" t="s">
        <v>123</v>
      </c>
      <c r="G21" s="149" t="s">
        <v>311</v>
      </c>
      <c r="H21" s="152" t="s">
        <v>312</v>
      </c>
      <c r="I21" s="81"/>
      <c r="J21" s="117"/>
    </row>
    <row r="22" spans="1:9" ht="19.5">
      <c r="A22" s="83">
        <v>1</v>
      </c>
      <c r="B22" s="55">
        <v>17</v>
      </c>
      <c r="C22" s="350" t="s">
        <v>497</v>
      </c>
      <c r="D22" s="350"/>
      <c r="E22" s="58"/>
      <c r="F22" s="214">
        <v>0.11778935185185185</v>
      </c>
      <c r="G22" s="74">
        <f aca="true" t="shared" si="2" ref="G22:G28">F22/$H$4</f>
        <v>0.0027915476206150456</v>
      </c>
      <c r="H22" s="86">
        <f aca="true" t="shared" si="3" ref="H22:H28">($H$4/F22)/24</f>
        <v>14.926009629556845</v>
      </c>
      <c r="I22" s="90" t="s">
        <v>498</v>
      </c>
    </row>
    <row r="23" spans="1:9" ht="19.5">
      <c r="A23" s="83">
        <v>2</v>
      </c>
      <c r="B23" s="55">
        <v>21</v>
      </c>
      <c r="C23" s="350" t="s">
        <v>499</v>
      </c>
      <c r="D23" s="350"/>
      <c r="E23" s="58"/>
      <c r="F23" s="214">
        <v>0.13055555555555556</v>
      </c>
      <c r="G23" s="74">
        <f t="shared" si="2"/>
        <v>0.0030941001435135815</v>
      </c>
      <c r="H23" s="86">
        <f t="shared" si="3"/>
        <v>13.466489361702125</v>
      </c>
      <c r="I23" s="90" t="s">
        <v>500</v>
      </c>
    </row>
    <row r="24" spans="1:9" ht="19.5">
      <c r="A24" s="83">
        <v>3</v>
      </c>
      <c r="B24" s="55">
        <v>25</v>
      </c>
      <c r="C24" s="350" t="s">
        <v>501</v>
      </c>
      <c r="D24" s="350"/>
      <c r="E24" s="58"/>
      <c r="F24" s="214">
        <v>0.1361689814814815</v>
      </c>
      <c r="G24" s="74">
        <f t="shared" si="2"/>
        <v>0.003227135477698341</v>
      </c>
      <c r="H24" s="86">
        <f t="shared" si="3"/>
        <v>12.91134721631959</v>
      </c>
      <c r="I24" s="90" t="s">
        <v>502</v>
      </c>
    </row>
    <row r="25" spans="1:9" ht="19.5">
      <c r="A25" s="83">
        <v>5</v>
      </c>
      <c r="B25" s="55">
        <v>29</v>
      </c>
      <c r="C25" s="350" t="s">
        <v>503</v>
      </c>
      <c r="D25" s="350"/>
      <c r="E25" s="58"/>
      <c r="F25" s="214">
        <v>0.14390046296296297</v>
      </c>
      <c r="G25" s="74">
        <f t="shared" si="2"/>
        <v>0.003410367649317762</v>
      </c>
      <c r="H25" s="86">
        <f t="shared" si="3"/>
        <v>12.217646585699349</v>
      </c>
      <c r="I25" s="62"/>
    </row>
    <row r="26" spans="1:9" ht="19.5">
      <c r="A26" s="83">
        <v>7</v>
      </c>
      <c r="B26" s="55">
        <v>33</v>
      </c>
      <c r="C26" s="350" t="s">
        <v>504</v>
      </c>
      <c r="D26" s="350"/>
      <c r="E26" s="58"/>
      <c r="F26" s="214">
        <v>0.14630787037037038</v>
      </c>
      <c r="G26" s="74">
        <f t="shared" si="2"/>
        <v>0.0034674219782052465</v>
      </c>
      <c r="H26" s="86">
        <f t="shared" si="3"/>
        <v>12.016612609761886</v>
      </c>
      <c r="I26" s="62"/>
    </row>
    <row r="27" spans="1:9" ht="19.5">
      <c r="A27" s="83">
        <v>8</v>
      </c>
      <c r="B27" s="55">
        <v>37</v>
      </c>
      <c r="C27" s="350" t="s">
        <v>505</v>
      </c>
      <c r="D27" s="350"/>
      <c r="E27" s="58"/>
      <c r="F27" s="214">
        <v>0.14854166666666666</v>
      </c>
      <c r="G27" s="74">
        <f t="shared" si="2"/>
        <v>0.003520361812221037</v>
      </c>
      <c r="H27" s="86">
        <f t="shared" si="3"/>
        <v>11.835904628330995</v>
      </c>
      <c r="I27" s="62"/>
    </row>
    <row r="28" spans="1:9" ht="19.5">
      <c r="A28" s="83">
        <v>13</v>
      </c>
      <c r="B28" s="55">
        <v>41</v>
      </c>
      <c r="C28" s="350" t="s">
        <v>506</v>
      </c>
      <c r="D28" s="350"/>
      <c r="E28" s="58"/>
      <c r="F28" s="214">
        <v>0.15981481481481483</v>
      </c>
      <c r="G28" s="74">
        <f t="shared" si="2"/>
        <v>0.003787529679223008</v>
      </c>
      <c r="H28" s="86">
        <f t="shared" si="3"/>
        <v>11.001013904982619</v>
      </c>
      <c r="I28" s="62"/>
    </row>
    <row r="29" spans="1:10" ht="19.5">
      <c r="A29" s="374" t="s">
        <v>507</v>
      </c>
      <c r="B29" s="379"/>
      <c r="C29" s="379"/>
      <c r="D29" s="89"/>
      <c r="E29" s="58"/>
      <c r="F29" s="59"/>
      <c r="G29" s="74"/>
      <c r="H29" s="86"/>
      <c r="I29" s="62"/>
      <c r="J29" s="218" t="s">
        <v>508</v>
      </c>
    </row>
    <row r="30" spans="1:10" ht="19.5">
      <c r="A30" s="372" t="s">
        <v>509</v>
      </c>
      <c r="B30" s="373"/>
      <c r="C30" s="373"/>
      <c r="D30" s="373"/>
      <c r="E30" s="42"/>
      <c r="F30" s="79" t="s">
        <v>117</v>
      </c>
      <c r="G30" s="79" t="s">
        <v>118</v>
      </c>
      <c r="H30" s="80">
        <v>21.142</v>
      </c>
      <c r="I30" s="81"/>
      <c r="J30" s="216">
        <v>21.0975</v>
      </c>
    </row>
    <row r="31" spans="1:10" ht="19.5">
      <c r="A31" s="146" t="s">
        <v>309</v>
      </c>
      <c r="B31" s="147" t="s">
        <v>120</v>
      </c>
      <c r="C31" s="148" t="s">
        <v>310</v>
      </c>
      <c r="D31" s="149" t="s">
        <v>122</v>
      </c>
      <c r="E31" s="150"/>
      <c r="F31" s="151" t="s">
        <v>123</v>
      </c>
      <c r="G31" s="149" t="s">
        <v>311</v>
      </c>
      <c r="H31" s="152" t="s">
        <v>312</v>
      </c>
      <c r="I31" s="81"/>
      <c r="J31" s="117"/>
    </row>
    <row r="32" spans="1:10" ht="19.5">
      <c r="A32" s="83">
        <v>5</v>
      </c>
      <c r="B32" s="55">
        <v>42</v>
      </c>
      <c r="C32" s="153" t="s">
        <v>290</v>
      </c>
      <c r="D32" s="89" t="s">
        <v>291</v>
      </c>
      <c r="E32" s="58"/>
      <c r="F32" s="214">
        <v>0.06438657407407407</v>
      </c>
      <c r="G32" s="74">
        <f>F32/$H$30</f>
        <v>0.003045434399492672</v>
      </c>
      <c r="H32" s="86">
        <f>($H$30/F32)/24</f>
        <v>13.68168254538918</v>
      </c>
      <c r="I32" s="90"/>
      <c r="J32" s="59">
        <f>J30*G32</f>
        <v>0.06425105224329665</v>
      </c>
    </row>
    <row r="33" spans="1:10" ht="19.5">
      <c r="A33" s="83">
        <v>8</v>
      </c>
      <c r="B33" s="55">
        <v>43</v>
      </c>
      <c r="C33" s="153" t="s">
        <v>142</v>
      </c>
      <c r="D33" s="89" t="s">
        <v>143</v>
      </c>
      <c r="E33" s="58"/>
      <c r="F33" s="214">
        <v>0.0666550925925926</v>
      </c>
      <c r="G33" s="74">
        <f aca="true" t="shared" si="4" ref="G33:G42">F33/$H$30</f>
        <v>0.0031527335442527956</v>
      </c>
      <c r="H33" s="86">
        <f aca="true" t="shared" si="5" ref="H33:H42">($H$30/F33)/24</f>
        <v>13.216044452161832</v>
      </c>
      <c r="I33" s="62"/>
      <c r="J33" s="59">
        <f>J30*G33</f>
        <v>0.06651479594987336</v>
      </c>
    </row>
    <row r="34" spans="1:10" ht="19.5">
      <c r="A34" s="83">
        <v>10</v>
      </c>
      <c r="B34" s="55">
        <v>44</v>
      </c>
      <c r="C34" s="153" t="s">
        <v>172</v>
      </c>
      <c r="D34" s="89" t="s">
        <v>173</v>
      </c>
      <c r="E34" s="58"/>
      <c r="F34" s="214">
        <v>0.06703703703703703</v>
      </c>
      <c r="G34" s="74">
        <f t="shared" si="4"/>
        <v>0.0031707992165848566</v>
      </c>
      <c r="H34" s="86">
        <f t="shared" si="5"/>
        <v>13.140745856353591</v>
      </c>
      <c r="I34" s="90"/>
      <c r="J34" s="59">
        <f>J30*G34</f>
        <v>0.06689593647189901</v>
      </c>
    </row>
    <row r="35" spans="1:10" ht="19.5">
      <c r="A35" s="83">
        <v>21</v>
      </c>
      <c r="B35" s="55">
        <v>45</v>
      </c>
      <c r="C35" s="153" t="s">
        <v>129</v>
      </c>
      <c r="D35" s="89" t="s">
        <v>151</v>
      </c>
      <c r="E35" s="58"/>
      <c r="F35" s="214">
        <v>0.06980324074074074</v>
      </c>
      <c r="G35" s="74">
        <f t="shared" si="4"/>
        <v>0.0033016384798382715</v>
      </c>
      <c r="H35" s="86">
        <f t="shared" si="5"/>
        <v>12.619996683800366</v>
      </c>
      <c r="I35" s="62"/>
      <c r="J35" s="59">
        <f>J30*G35</f>
        <v>0.06965631782838794</v>
      </c>
    </row>
    <row r="36" spans="1:10" ht="19.5">
      <c r="A36" s="83">
        <v>22</v>
      </c>
      <c r="B36" s="55">
        <v>46</v>
      </c>
      <c r="C36" s="153" t="s">
        <v>477</v>
      </c>
      <c r="D36" s="89" t="s">
        <v>478</v>
      </c>
      <c r="E36" s="58"/>
      <c r="F36" s="214">
        <v>0.06982638888888888</v>
      </c>
      <c r="G36" s="74">
        <f t="shared" si="4"/>
        <v>0.0033027333690705176</v>
      </c>
      <c r="H36" s="86">
        <f t="shared" si="5"/>
        <v>12.615813028344109</v>
      </c>
      <c r="I36" s="90" t="s">
        <v>474</v>
      </c>
      <c r="J36" s="59">
        <f>J30*G36</f>
        <v>0.06967941725396525</v>
      </c>
    </row>
    <row r="37" spans="1:10" ht="19.5">
      <c r="A37" s="83">
        <v>35</v>
      </c>
      <c r="B37" s="55">
        <v>47</v>
      </c>
      <c r="C37" s="153" t="s">
        <v>510</v>
      </c>
      <c r="D37" s="89" t="s">
        <v>511</v>
      </c>
      <c r="E37" s="58"/>
      <c r="F37" s="214">
        <v>0.07700231481481482</v>
      </c>
      <c r="G37" s="74">
        <f t="shared" si="4"/>
        <v>0.0036421490310668252</v>
      </c>
      <c r="H37" s="86">
        <f t="shared" si="5"/>
        <v>11.44013227115587</v>
      </c>
      <c r="I37" s="62"/>
      <c r="J37" s="59">
        <f>J30*G37</f>
        <v>0.07684023918293234</v>
      </c>
    </row>
    <row r="38" spans="1:10" ht="19.5">
      <c r="A38" s="83">
        <v>37</v>
      </c>
      <c r="B38" s="55">
        <v>48</v>
      </c>
      <c r="C38" s="153" t="s">
        <v>231</v>
      </c>
      <c r="D38" s="89" t="s">
        <v>232</v>
      </c>
      <c r="E38" s="58"/>
      <c r="F38" s="214">
        <v>0.07732638888888889</v>
      </c>
      <c r="G38" s="74">
        <f t="shared" si="4"/>
        <v>0.0036574774803182714</v>
      </c>
      <c r="H38" s="86">
        <f t="shared" si="5"/>
        <v>11.392186798383475</v>
      </c>
      <c r="I38" s="90"/>
      <c r="J38" s="59">
        <f>J30*G38</f>
        <v>0.07716363114101474</v>
      </c>
    </row>
    <row r="39" spans="1:10" ht="19.5">
      <c r="A39" s="83">
        <v>45</v>
      </c>
      <c r="B39" s="55">
        <v>49</v>
      </c>
      <c r="C39" s="153" t="s">
        <v>306</v>
      </c>
      <c r="D39" s="89" t="s">
        <v>307</v>
      </c>
      <c r="E39" s="58"/>
      <c r="F39" s="214">
        <v>0.08069444444444444</v>
      </c>
      <c r="G39" s="74">
        <f t="shared" si="4"/>
        <v>0.0038167838636100865</v>
      </c>
      <c r="H39" s="86">
        <f t="shared" si="5"/>
        <v>10.91669535283993</v>
      </c>
      <c r="I39" s="62"/>
      <c r="J39" s="59">
        <f>J30*G39</f>
        <v>0.0805245975625138</v>
      </c>
    </row>
    <row r="40" spans="1:10" ht="19.5">
      <c r="A40" s="83">
        <v>53</v>
      </c>
      <c r="B40" s="55">
        <v>50</v>
      </c>
      <c r="C40" s="153" t="s">
        <v>276</v>
      </c>
      <c r="D40" s="89" t="s">
        <v>116</v>
      </c>
      <c r="E40" s="58"/>
      <c r="F40" s="214">
        <v>0.08930555555555557</v>
      </c>
      <c r="G40" s="74">
        <f t="shared" si="4"/>
        <v>0.004224082658005656</v>
      </c>
      <c r="H40" s="86">
        <f t="shared" si="5"/>
        <v>9.86407465007776</v>
      </c>
      <c r="I40" s="90"/>
      <c r="J40" s="59">
        <f>J30*G40</f>
        <v>0.08911758387727432</v>
      </c>
    </row>
    <row r="41" spans="1:10" ht="19.5">
      <c r="A41" s="83">
        <v>54</v>
      </c>
      <c r="B41" s="55">
        <v>51</v>
      </c>
      <c r="C41" s="153" t="s">
        <v>279</v>
      </c>
      <c r="D41" s="89" t="s">
        <v>512</v>
      </c>
      <c r="E41" s="58"/>
      <c r="F41" s="214">
        <v>0.08930555555555557</v>
      </c>
      <c r="G41" s="74">
        <f t="shared" si="4"/>
        <v>0.004224082658005656</v>
      </c>
      <c r="H41" s="86">
        <f t="shared" si="5"/>
        <v>9.86407465007776</v>
      </c>
      <c r="I41" s="62"/>
      <c r="J41" s="59">
        <f>J30*G41</f>
        <v>0.08911758387727432</v>
      </c>
    </row>
    <row r="42" spans="1:10" ht="19.5">
      <c r="A42" s="83">
        <v>55</v>
      </c>
      <c r="B42" s="55">
        <v>52</v>
      </c>
      <c r="C42" s="153" t="s">
        <v>330</v>
      </c>
      <c r="D42" s="89" t="s">
        <v>331</v>
      </c>
      <c r="E42" s="58"/>
      <c r="F42" s="214">
        <v>0.09015046296296296</v>
      </c>
      <c r="G42" s="74">
        <f t="shared" si="4"/>
        <v>0.004264046114982639</v>
      </c>
      <c r="H42" s="86">
        <f t="shared" si="5"/>
        <v>9.77162665297214</v>
      </c>
      <c r="I42" s="90"/>
      <c r="J42" s="59">
        <f>J30*G42</f>
        <v>0.08996071291084623</v>
      </c>
    </row>
    <row r="43" spans="1:9" ht="19.5">
      <c r="A43" s="374" t="s">
        <v>513</v>
      </c>
      <c r="B43" s="379"/>
      <c r="C43" s="379"/>
      <c r="D43" s="89"/>
      <c r="E43" s="58"/>
      <c r="F43" s="59"/>
      <c r="G43" s="74"/>
      <c r="H43" s="86"/>
      <c r="I43" s="62"/>
    </row>
    <row r="44" spans="1:9" ht="20.25">
      <c r="A44" s="15"/>
      <c r="B44" s="15"/>
      <c r="C44" s="15"/>
      <c r="D44" s="89"/>
      <c r="E44" s="58"/>
      <c r="F44" s="59"/>
      <c r="G44" s="74"/>
      <c r="H44" s="87"/>
      <c r="I44" s="62"/>
    </row>
    <row r="45" spans="1:10" ht="19.5">
      <c r="A45" s="83"/>
      <c r="B45" s="63"/>
      <c r="C45" s="56"/>
      <c r="D45" s="42"/>
      <c r="E45" s="58"/>
      <c r="F45" s="59"/>
      <c r="G45" s="74"/>
      <c r="H45" s="87"/>
      <c r="I45" s="62"/>
      <c r="J45" s="218" t="s">
        <v>514</v>
      </c>
    </row>
    <row r="46" spans="1:10" ht="19.5">
      <c r="A46" s="372" t="s">
        <v>286</v>
      </c>
      <c r="B46" s="373"/>
      <c r="C46" s="373"/>
      <c r="D46" s="373"/>
      <c r="E46" s="42"/>
      <c r="F46" s="79" t="s">
        <v>117</v>
      </c>
      <c r="G46" s="79" t="s">
        <v>118</v>
      </c>
      <c r="H46" s="80">
        <v>10.615</v>
      </c>
      <c r="I46" s="81"/>
      <c r="J46" s="80" t="s">
        <v>394</v>
      </c>
    </row>
    <row r="47" spans="1:10" ht="19.5">
      <c r="A47" s="146" t="s">
        <v>309</v>
      </c>
      <c r="B47" s="147" t="s">
        <v>120</v>
      </c>
      <c r="C47" s="148" t="s">
        <v>310</v>
      </c>
      <c r="D47" s="149" t="s">
        <v>122</v>
      </c>
      <c r="E47" s="150"/>
      <c r="F47" s="151" t="s">
        <v>123</v>
      </c>
      <c r="G47" s="149" t="s">
        <v>311</v>
      </c>
      <c r="H47" s="152" t="s">
        <v>312</v>
      </c>
      <c r="I47" s="81"/>
      <c r="J47" s="117"/>
    </row>
    <row r="48" spans="1:10" ht="19.5">
      <c r="A48" s="83">
        <v>3</v>
      </c>
      <c r="B48" s="55">
        <v>53</v>
      </c>
      <c r="C48" s="153" t="s">
        <v>211</v>
      </c>
      <c r="D48" s="89" t="s">
        <v>212</v>
      </c>
      <c r="E48" s="58"/>
      <c r="F48" s="214">
        <v>0.02854166666666667</v>
      </c>
      <c r="G48" s="74">
        <f>F48/$H$46</f>
        <v>0.0026888051499450467</v>
      </c>
      <c r="H48" s="86">
        <f>($H$46/F48)/24</f>
        <v>15.496350364963503</v>
      </c>
      <c r="I48" s="90" t="s">
        <v>107</v>
      </c>
      <c r="J48" s="59">
        <f>G48*10</f>
        <v>0.026888051499450467</v>
      </c>
    </row>
    <row r="49" spans="1:10" ht="19.5">
      <c r="A49" s="83">
        <v>6</v>
      </c>
      <c r="B49" s="55">
        <v>54</v>
      </c>
      <c r="C49" s="153" t="s">
        <v>354</v>
      </c>
      <c r="D49" s="89" t="s">
        <v>361</v>
      </c>
      <c r="E49" s="58"/>
      <c r="F49" s="214">
        <v>0.031435185185185184</v>
      </c>
      <c r="G49" s="74">
        <f aca="true" t="shared" si="6" ref="G49:G69">F49/$H$46</f>
        <v>0.0029613928577659145</v>
      </c>
      <c r="H49" s="86">
        <f aca="true" t="shared" si="7" ref="H49:H69">($H$46/F49)/24</f>
        <v>14.0699558173785</v>
      </c>
      <c r="I49" s="62"/>
      <c r="J49" s="59">
        <f aca="true" t="shared" si="8" ref="J49:J69">G49*10</f>
        <v>0.029613928577659144</v>
      </c>
    </row>
    <row r="50" spans="1:10" ht="19.5">
      <c r="A50" s="83">
        <v>7</v>
      </c>
      <c r="B50" s="55">
        <v>55</v>
      </c>
      <c r="C50" s="153" t="s">
        <v>515</v>
      </c>
      <c r="D50" s="89" t="s">
        <v>516</v>
      </c>
      <c r="E50" s="58"/>
      <c r="F50" s="214">
        <v>0.03167824074074074</v>
      </c>
      <c r="G50" s="74">
        <f t="shared" si="6"/>
        <v>0.002984290225222868</v>
      </c>
      <c r="H50" s="86">
        <f t="shared" si="7"/>
        <v>13.962002192181219</v>
      </c>
      <c r="I50" s="62"/>
      <c r="J50" s="59">
        <f t="shared" si="8"/>
        <v>0.02984290225222868</v>
      </c>
    </row>
    <row r="51" spans="1:10" ht="19.5">
      <c r="A51" s="83">
        <v>8</v>
      </c>
      <c r="B51" s="55">
        <v>56</v>
      </c>
      <c r="C51" s="153" t="s">
        <v>359</v>
      </c>
      <c r="D51" s="89" t="s">
        <v>358</v>
      </c>
      <c r="E51" s="58"/>
      <c r="F51" s="214">
        <v>0.03185185185185185</v>
      </c>
      <c r="G51" s="74">
        <f t="shared" si="6"/>
        <v>0.00300064548769212</v>
      </c>
      <c r="H51" s="86">
        <f t="shared" si="7"/>
        <v>13.885901162790697</v>
      </c>
      <c r="I51" s="90" t="s">
        <v>474</v>
      </c>
      <c r="J51" s="59">
        <f t="shared" si="8"/>
        <v>0.030006454876921197</v>
      </c>
    </row>
    <row r="52" spans="1:10" ht="19.5">
      <c r="A52" s="83">
        <v>12</v>
      </c>
      <c r="B52" s="55">
        <v>57</v>
      </c>
      <c r="C52" s="153" t="s">
        <v>517</v>
      </c>
      <c r="D52" s="89" t="s">
        <v>245</v>
      </c>
      <c r="E52" s="58"/>
      <c r="F52" s="214">
        <v>0.03259259259259259</v>
      </c>
      <c r="G52" s="74">
        <f t="shared" si="6"/>
        <v>0.003070427940894262</v>
      </c>
      <c r="H52" s="86">
        <f t="shared" si="7"/>
        <v>13.570312500000002</v>
      </c>
      <c r="I52" s="90" t="s">
        <v>476</v>
      </c>
      <c r="J52" s="59">
        <f t="shared" si="8"/>
        <v>0.03070427940894262</v>
      </c>
    </row>
    <row r="53" spans="1:10" ht="19.5">
      <c r="A53" s="83">
        <v>13</v>
      </c>
      <c r="B53" s="55">
        <v>58</v>
      </c>
      <c r="C53" s="153" t="s">
        <v>304</v>
      </c>
      <c r="D53" s="89" t="s">
        <v>305</v>
      </c>
      <c r="E53" s="58"/>
      <c r="F53" s="214">
        <v>0.032673611111111105</v>
      </c>
      <c r="G53" s="74">
        <f t="shared" si="6"/>
        <v>0.0030780603967132457</v>
      </c>
      <c r="H53" s="86">
        <f t="shared" si="7"/>
        <v>13.536663124335817</v>
      </c>
      <c r="I53" s="90" t="s">
        <v>518</v>
      </c>
      <c r="J53" s="59">
        <f t="shared" si="8"/>
        <v>0.030780603967132458</v>
      </c>
    </row>
    <row r="54" spans="1:10" ht="19.5">
      <c r="A54" s="83">
        <v>15</v>
      </c>
      <c r="B54" s="55">
        <v>59</v>
      </c>
      <c r="C54" s="153" t="s">
        <v>128</v>
      </c>
      <c r="D54" s="89" t="s">
        <v>519</v>
      </c>
      <c r="E54" s="58"/>
      <c r="F54" s="214">
        <v>0.033240740740740744</v>
      </c>
      <c r="G54" s="74">
        <f t="shared" si="6"/>
        <v>0.003131487587446137</v>
      </c>
      <c r="H54" s="86">
        <f t="shared" si="7"/>
        <v>13.305710306406683</v>
      </c>
      <c r="I54" s="62"/>
      <c r="J54" s="59">
        <f t="shared" si="8"/>
        <v>0.03131487587446137</v>
      </c>
    </row>
    <row r="55" spans="1:10" ht="19.5">
      <c r="A55" s="83">
        <v>28</v>
      </c>
      <c r="B55" s="55">
        <v>60</v>
      </c>
      <c r="C55" s="153" t="s">
        <v>299</v>
      </c>
      <c r="D55" s="89" t="s">
        <v>430</v>
      </c>
      <c r="E55" s="58"/>
      <c r="F55" s="214">
        <v>0.03916666666666666</v>
      </c>
      <c r="G55" s="74">
        <f t="shared" si="6"/>
        <v>0.0036897472130632747</v>
      </c>
      <c r="H55" s="86">
        <f t="shared" si="7"/>
        <v>11.292553191489363</v>
      </c>
      <c r="I55" s="62"/>
      <c r="J55" s="59">
        <f t="shared" si="8"/>
        <v>0.03689747213063275</v>
      </c>
    </row>
    <row r="56" spans="1:10" ht="19.5">
      <c r="A56" s="83">
        <v>29</v>
      </c>
      <c r="B56" s="55">
        <v>61</v>
      </c>
      <c r="C56" s="153" t="s">
        <v>520</v>
      </c>
      <c r="D56" s="89" t="s">
        <v>521</v>
      </c>
      <c r="E56" s="58"/>
      <c r="F56" s="214">
        <v>0.03917824074074074</v>
      </c>
      <c r="G56" s="74">
        <f t="shared" si="6"/>
        <v>0.003690837563894559</v>
      </c>
      <c r="H56" s="86">
        <f t="shared" si="7"/>
        <v>11.289217134416544</v>
      </c>
      <c r="I56" s="62"/>
      <c r="J56" s="59">
        <f t="shared" si="8"/>
        <v>0.03690837563894559</v>
      </c>
    </row>
    <row r="57" spans="1:10" ht="19.5">
      <c r="A57" s="83">
        <v>40</v>
      </c>
      <c r="B57" s="55">
        <v>62</v>
      </c>
      <c r="C57" s="153" t="s">
        <v>162</v>
      </c>
      <c r="D57" s="89" t="s">
        <v>522</v>
      </c>
      <c r="E57" s="58"/>
      <c r="F57" s="214">
        <v>0.04361111111111111</v>
      </c>
      <c r="G57" s="74">
        <f t="shared" si="6"/>
        <v>0.004108441932276129</v>
      </c>
      <c r="H57" s="86">
        <f t="shared" si="7"/>
        <v>10.14171974522293</v>
      </c>
      <c r="I57" s="62"/>
      <c r="J57" s="59">
        <f t="shared" si="8"/>
        <v>0.04108441932276129</v>
      </c>
    </row>
    <row r="58" spans="1:10" ht="19.5">
      <c r="A58" s="83">
        <v>41</v>
      </c>
      <c r="B58" s="55">
        <v>63</v>
      </c>
      <c r="C58" s="153" t="s">
        <v>523</v>
      </c>
      <c r="D58" s="89" t="s">
        <v>273</v>
      </c>
      <c r="E58" s="58"/>
      <c r="F58" s="214">
        <v>0.0436574074074074</v>
      </c>
      <c r="G58" s="74">
        <f>F58/$H$46</f>
        <v>0.004112803335601263</v>
      </c>
      <c r="H58" s="86">
        <f t="shared" si="7"/>
        <v>10.130965005302228</v>
      </c>
      <c r="I58" s="62"/>
      <c r="J58" s="59">
        <f t="shared" si="8"/>
        <v>0.04112803335601263</v>
      </c>
    </row>
    <row r="59" spans="1:10" ht="19.5">
      <c r="A59" s="83">
        <v>49</v>
      </c>
      <c r="B59" s="55">
        <v>64</v>
      </c>
      <c r="C59" s="153" t="s">
        <v>366</v>
      </c>
      <c r="D59" s="89" t="s">
        <v>270</v>
      </c>
      <c r="E59" s="58"/>
      <c r="F59" s="214">
        <v>0.044652777777777784</v>
      </c>
      <c r="G59" s="74">
        <f t="shared" si="6"/>
        <v>0.004206573507091642</v>
      </c>
      <c r="H59" s="86">
        <f t="shared" si="7"/>
        <v>9.905132192846033</v>
      </c>
      <c r="I59" s="62"/>
      <c r="J59" s="59">
        <f t="shared" si="8"/>
        <v>0.04206573507091642</v>
      </c>
    </row>
    <row r="60" spans="1:10" ht="19.5">
      <c r="A60" s="83">
        <v>51</v>
      </c>
      <c r="B60" s="55">
        <v>65</v>
      </c>
      <c r="C60" s="153" t="s">
        <v>250</v>
      </c>
      <c r="D60" s="89" t="s">
        <v>338</v>
      </c>
      <c r="E60" s="58"/>
      <c r="F60" s="214">
        <v>0.04608796296296296</v>
      </c>
      <c r="G60" s="74">
        <f t="shared" si="6"/>
        <v>0.004341777010170793</v>
      </c>
      <c r="H60" s="86">
        <f t="shared" si="7"/>
        <v>9.596685082872929</v>
      </c>
      <c r="I60" s="62"/>
      <c r="J60" s="59">
        <f t="shared" si="8"/>
        <v>0.04341777010170793</v>
      </c>
    </row>
    <row r="61" spans="1:10" ht="19.5">
      <c r="A61" s="83">
        <v>52</v>
      </c>
      <c r="B61" s="55">
        <v>66</v>
      </c>
      <c r="C61" s="153" t="s">
        <v>163</v>
      </c>
      <c r="D61" s="89" t="s">
        <v>164</v>
      </c>
      <c r="E61" s="58"/>
      <c r="F61" s="214">
        <v>0.04608796296296296</v>
      </c>
      <c r="G61" s="74">
        <f t="shared" si="6"/>
        <v>0.004341777010170793</v>
      </c>
      <c r="H61" s="86">
        <f t="shared" si="7"/>
        <v>9.596685082872929</v>
      </c>
      <c r="I61" s="62"/>
      <c r="J61" s="59">
        <f t="shared" si="8"/>
        <v>0.04341777010170793</v>
      </c>
    </row>
    <row r="62" spans="1:10" ht="19.5">
      <c r="A62" s="83">
        <v>55</v>
      </c>
      <c r="B62" s="55">
        <v>67</v>
      </c>
      <c r="C62" s="153" t="s">
        <v>239</v>
      </c>
      <c r="D62" s="89" t="s">
        <v>240</v>
      </c>
      <c r="E62" s="58"/>
      <c r="F62" s="214">
        <v>0.046921296296296294</v>
      </c>
      <c r="G62" s="74">
        <f t="shared" si="6"/>
        <v>0.004420282270023203</v>
      </c>
      <c r="H62" s="86">
        <f t="shared" si="7"/>
        <v>9.426245683275777</v>
      </c>
      <c r="I62" s="62"/>
      <c r="J62" s="59">
        <f t="shared" si="8"/>
        <v>0.04420282270023203</v>
      </c>
    </row>
    <row r="63" spans="1:10" ht="19.5">
      <c r="A63" s="83">
        <v>59</v>
      </c>
      <c r="B63" s="55">
        <v>68</v>
      </c>
      <c r="C63" s="153" t="s">
        <v>227</v>
      </c>
      <c r="D63" s="89" t="s">
        <v>228</v>
      </c>
      <c r="E63" s="58"/>
      <c r="F63" s="214">
        <v>0.05328703703703704</v>
      </c>
      <c r="G63" s="74">
        <f t="shared" si="6"/>
        <v>0.0050199752272291134</v>
      </c>
      <c r="H63" s="86">
        <f t="shared" si="7"/>
        <v>8.300173761946132</v>
      </c>
      <c r="I63" s="62"/>
      <c r="J63" s="59">
        <f t="shared" si="8"/>
        <v>0.050199752272291134</v>
      </c>
    </row>
    <row r="64" spans="1:10" ht="19.5">
      <c r="A64" s="83">
        <v>60</v>
      </c>
      <c r="B64" s="55">
        <v>69</v>
      </c>
      <c r="C64" s="153" t="s">
        <v>203</v>
      </c>
      <c r="D64" s="89" t="s">
        <v>259</v>
      </c>
      <c r="E64" s="58"/>
      <c r="F64" s="214">
        <v>0.05328703703703704</v>
      </c>
      <c r="G64" s="74">
        <f t="shared" si="6"/>
        <v>0.0050199752272291134</v>
      </c>
      <c r="H64" s="86">
        <f t="shared" si="7"/>
        <v>8.300173761946132</v>
      </c>
      <c r="I64" s="62"/>
      <c r="J64" s="59">
        <f t="shared" si="8"/>
        <v>0.050199752272291134</v>
      </c>
    </row>
    <row r="65" spans="1:10" ht="19.5">
      <c r="A65" s="83">
        <v>61</v>
      </c>
      <c r="B65" s="55">
        <v>70</v>
      </c>
      <c r="C65" s="153" t="s">
        <v>333</v>
      </c>
      <c r="D65" s="89" t="s">
        <v>334</v>
      </c>
      <c r="E65" s="58"/>
      <c r="F65" s="214">
        <v>0.053298611111111116</v>
      </c>
      <c r="G65" s="74">
        <f t="shared" si="6"/>
        <v>0.005021065578060397</v>
      </c>
      <c r="H65" s="86">
        <f t="shared" si="7"/>
        <v>8.298371335504886</v>
      </c>
      <c r="I65" s="62"/>
      <c r="J65" s="59">
        <f t="shared" si="8"/>
        <v>0.05021065578060397</v>
      </c>
    </row>
    <row r="66" spans="1:10" ht="19.5">
      <c r="A66" s="83">
        <v>62</v>
      </c>
      <c r="B66" s="55">
        <v>71</v>
      </c>
      <c r="C66" s="153" t="s">
        <v>524</v>
      </c>
      <c r="D66" s="89" t="s">
        <v>184</v>
      </c>
      <c r="E66" s="58"/>
      <c r="F66" s="214">
        <v>0.0565162037037037</v>
      </c>
      <c r="G66" s="74">
        <f t="shared" si="6"/>
        <v>0.005324183109157202</v>
      </c>
      <c r="H66" s="86">
        <f t="shared" si="7"/>
        <v>7.825926684415319</v>
      </c>
      <c r="I66" s="62"/>
      <c r="J66" s="59">
        <f t="shared" si="8"/>
        <v>0.05324183109157202</v>
      </c>
    </row>
    <row r="67" spans="1:10" ht="19.5">
      <c r="A67" s="83">
        <v>63</v>
      </c>
      <c r="B67" s="55">
        <v>72</v>
      </c>
      <c r="C67" s="153" t="s">
        <v>316</v>
      </c>
      <c r="D67" s="89" t="s">
        <v>525</v>
      </c>
      <c r="E67" s="58"/>
      <c r="F67" s="214">
        <v>0.0565162037037037</v>
      </c>
      <c r="G67" s="74">
        <f t="shared" si="6"/>
        <v>0.005324183109157202</v>
      </c>
      <c r="H67" s="86">
        <f t="shared" si="7"/>
        <v>7.825926684415319</v>
      </c>
      <c r="I67" s="62"/>
      <c r="J67" s="59">
        <f t="shared" si="8"/>
        <v>0.05324183109157202</v>
      </c>
    </row>
    <row r="68" spans="1:10" ht="19.5">
      <c r="A68" s="83">
        <v>64</v>
      </c>
      <c r="B68" s="55">
        <v>73</v>
      </c>
      <c r="C68" s="153" t="s">
        <v>526</v>
      </c>
      <c r="D68" s="89" t="s">
        <v>527</v>
      </c>
      <c r="E68" s="58"/>
      <c r="F68" s="214">
        <v>0.056539351851851855</v>
      </c>
      <c r="G68" s="74">
        <f t="shared" si="6"/>
        <v>0.00532636381081977</v>
      </c>
      <c r="H68" s="86">
        <f t="shared" si="7"/>
        <v>7.82272262026612</v>
      </c>
      <c r="I68" s="62"/>
      <c r="J68" s="59">
        <f t="shared" si="8"/>
        <v>0.053263638108197696</v>
      </c>
    </row>
    <row r="69" spans="1:10" ht="19.5">
      <c r="A69" s="83">
        <v>65</v>
      </c>
      <c r="B69" s="55">
        <v>74</v>
      </c>
      <c r="C69" s="153" t="s">
        <v>480</v>
      </c>
      <c r="D69" s="89" t="s">
        <v>528</v>
      </c>
      <c r="E69" s="58"/>
      <c r="F69" s="214">
        <v>0.0565625</v>
      </c>
      <c r="G69" s="74">
        <f t="shared" si="6"/>
        <v>0.005328544512482336</v>
      </c>
      <c r="H69" s="86">
        <f t="shared" si="7"/>
        <v>7.8195211786372</v>
      </c>
      <c r="I69" s="62"/>
      <c r="J69" s="59">
        <f t="shared" si="8"/>
        <v>0.05328544512482336</v>
      </c>
    </row>
    <row r="70" spans="1:9" ht="19.5">
      <c r="A70" s="374" t="s">
        <v>529</v>
      </c>
      <c r="B70" s="379"/>
      <c r="C70" s="379"/>
      <c r="D70" s="89"/>
      <c r="E70" s="58"/>
      <c r="F70" s="59"/>
      <c r="G70" s="74"/>
      <c r="H70" s="87"/>
      <c r="I70" s="62"/>
    </row>
    <row r="71" spans="1:9" ht="14.25">
      <c r="A71" s="82"/>
      <c r="B71" s="198"/>
      <c r="C71" s="40"/>
      <c r="D71" s="65"/>
      <c r="E71" s="65"/>
      <c r="F71" s="65"/>
      <c r="G71" s="73"/>
      <c r="H71" s="42"/>
      <c r="I71" s="199"/>
    </row>
    <row r="72" spans="1:9" ht="15.75" thickBot="1">
      <c r="A72" s="351" t="s">
        <v>530</v>
      </c>
      <c r="B72" s="371"/>
      <c r="C72" s="371"/>
      <c r="D72" s="371"/>
      <c r="E72" s="371"/>
      <c r="F72" s="371"/>
      <c r="G72" s="371"/>
      <c r="H72" s="371"/>
      <c r="I72" s="352"/>
    </row>
  </sheetData>
  <mergeCells count="18">
    <mergeCell ref="A70:C70"/>
    <mergeCell ref="A72:I72"/>
    <mergeCell ref="A29:C29"/>
    <mergeCell ref="A30:D30"/>
    <mergeCell ref="A43:C43"/>
    <mergeCell ref="A46:D46"/>
    <mergeCell ref="C25:D25"/>
    <mergeCell ref="C26:D26"/>
    <mergeCell ref="C27:D27"/>
    <mergeCell ref="C28:D28"/>
    <mergeCell ref="A20:D20"/>
    <mergeCell ref="C22:D22"/>
    <mergeCell ref="C23:D23"/>
    <mergeCell ref="C24:D24"/>
    <mergeCell ref="A1:I1"/>
    <mergeCell ref="A2:I2"/>
    <mergeCell ref="A4:D4"/>
    <mergeCell ref="A19:C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I18" sqref="A1:I18"/>
    </sheetView>
  </sheetViews>
  <sheetFormatPr defaultColWidth="9.140625" defaultRowHeight="12.75"/>
  <cols>
    <col min="2" max="2" width="2.57421875" style="0" bestFit="1" customWidth="1"/>
    <col min="3" max="3" width="12.28125" style="0" bestFit="1" customWidth="1"/>
    <col min="4" max="4" width="22.140625" style="0" bestFit="1" customWidth="1"/>
    <col min="6" max="6" width="18.7109375" style="0" bestFit="1" customWidth="1"/>
    <col min="7" max="7" width="14.57421875" style="0" bestFit="1" customWidth="1"/>
    <col min="8" max="8" width="13.421875" style="0" bestFit="1" customWidth="1"/>
  </cols>
  <sheetData>
    <row r="1" spans="1:9" ht="30">
      <c r="A1" s="364" t="s">
        <v>531</v>
      </c>
      <c r="B1" s="365"/>
      <c r="C1" s="365"/>
      <c r="D1" s="365"/>
      <c r="E1" s="365"/>
      <c r="F1" s="365"/>
      <c r="G1" s="365"/>
      <c r="H1" s="365"/>
      <c r="I1" s="366"/>
    </row>
    <row r="2" spans="1:9" ht="27">
      <c r="A2" s="367">
        <v>40355</v>
      </c>
      <c r="B2" s="368"/>
      <c r="C2" s="368"/>
      <c r="D2" s="368"/>
      <c r="E2" s="368"/>
      <c r="F2" s="368"/>
      <c r="G2" s="368"/>
      <c r="H2" s="368"/>
      <c r="I2" s="369"/>
    </row>
    <row r="3" spans="1:9" ht="27">
      <c r="A3" s="142"/>
      <c r="B3" s="143"/>
      <c r="C3" s="143"/>
      <c r="D3" s="143"/>
      <c r="E3" s="143"/>
      <c r="F3" s="143"/>
      <c r="G3" s="143"/>
      <c r="H3" s="143"/>
      <c r="I3" s="144"/>
    </row>
    <row r="4" spans="1:9" ht="19.5">
      <c r="A4" s="372"/>
      <c r="B4" s="373"/>
      <c r="C4" s="373"/>
      <c r="D4" s="373"/>
      <c r="E4" s="42"/>
      <c r="F4" s="79" t="s">
        <v>117</v>
      </c>
      <c r="G4" s="79" t="s">
        <v>118</v>
      </c>
      <c r="H4" s="80">
        <v>5</v>
      </c>
      <c r="I4" s="81"/>
    </row>
    <row r="5" spans="1:9" ht="19.5">
      <c r="A5" s="146" t="s">
        <v>309</v>
      </c>
      <c r="B5" s="147" t="s">
        <v>120</v>
      </c>
      <c r="C5" s="148" t="s">
        <v>310</v>
      </c>
      <c r="D5" s="149" t="s">
        <v>122</v>
      </c>
      <c r="E5" s="150"/>
      <c r="F5" s="151" t="s">
        <v>123</v>
      </c>
      <c r="G5" s="149" t="s">
        <v>311</v>
      </c>
      <c r="H5" s="152" t="s">
        <v>312</v>
      </c>
      <c r="I5" s="81"/>
    </row>
    <row r="6" spans="1:9" ht="19.5">
      <c r="A6" s="146"/>
      <c r="B6" s="147"/>
      <c r="C6" s="148"/>
      <c r="D6" s="149"/>
      <c r="E6" s="150"/>
      <c r="F6" s="151"/>
      <c r="G6" s="149"/>
      <c r="H6" s="152"/>
      <c r="I6" s="81"/>
    </row>
    <row r="7" spans="1:9" ht="19.5">
      <c r="A7" s="83">
        <v>11</v>
      </c>
      <c r="B7" s="55">
        <v>1</v>
      </c>
      <c r="C7" s="153" t="s">
        <v>126</v>
      </c>
      <c r="D7" s="89" t="s">
        <v>127</v>
      </c>
      <c r="E7" s="58"/>
      <c r="F7" s="59">
        <v>0.015358796296296296</v>
      </c>
      <c r="G7" s="74">
        <f>F7/$H$4</f>
        <v>0.0030717592592592593</v>
      </c>
      <c r="H7" s="86">
        <f>($H$4/F7)/24</f>
        <v>13.564431047475509</v>
      </c>
      <c r="I7" s="90"/>
    </row>
    <row r="8" spans="1:9" ht="19.5">
      <c r="A8" s="83">
        <v>12</v>
      </c>
      <c r="B8" s="55">
        <v>2</v>
      </c>
      <c r="C8" s="153" t="s">
        <v>281</v>
      </c>
      <c r="D8" s="89" t="s">
        <v>131</v>
      </c>
      <c r="E8" s="58"/>
      <c r="F8" s="59">
        <v>0.015358796296296296</v>
      </c>
      <c r="G8" s="74">
        <f>F8/$H$4</f>
        <v>0.0030717592592592593</v>
      </c>
      <c r="H8" s="86">
        <f>($H$4/F8)/24</f>
        <v>13.564431047475509</v>
      </c>
      <c r="I8" s="90"/>
    </row>
    <row r="9" spans="1:9" ht="19.5">
      <c r="A9" s="374" t="s">
        <v>532</v>
      </c>
      <c r="B9" s="375"/>
      <c r="C9" s="375"/>
      <c r="D9" s="375"/>
      <c r="E9" s="58"/>
      <c r="F9" s="59"/>
      <c r="G9" s="74"/>
      <c r="H9" s="86"/>
      <c r="I9" s="90"/>
    </row>
    <row r="10" spans="1:9" ht="19.5">
      <c r="A10" s="204"/>
      <c r="B10" s="153"/>
      <c r="C10" s="153"/>
      <c r="D10" s="89"/>
      <c r="E10" s="58"/>
      <c r="F10" s="59"/>
      <c r="G10" s="74"/>
      <c r="H10" s="86"/>
      <c r="I10" s="90"/>
    </row>
    <row r="11" spans="1:9" ht="19.5">
      <c r="A11" s="83">
        <v>4</v>
      </c>
      <c r="B11" s="55">
        <v>3</v>
      </c>
      <c r="C11" s="153" t="s">
        <v>199</v>
      </c>
      <c r="D11" s="89" t="s">
        <v>200</v>
      </c>
      <c r="E11" s="58"/>
      <c r="F11" s="59">
        <v>0.0178125</v>
      </c>
      <c r="G11" s="74">
        <f>F11/$H$4</f>
        <v>0.0035624999999999997</v>
      </c>
      <c r="H11" s="86">
        <f>($H$4/F11)/24</f>
        <v>11.695906432748538</v>
      </c>
      <c r="I11" s="90"/>
    </row>
    <row r="12" spans="1:9" ht="19.5">
      <c r="A12" s="83">
        <v>10</v>
      </c>
      <c r="B12" s="55">
        <v>4</v>
      </c>
      <c r="C12" s="153" t="s">
        <v>225</v>
      </c>
      <c r="D12" s="89" t="s">
        <v>226</v>
      </c>
      <c r="E12" s="58"/>
      <c r="F12" s="59">
        <v>0.020671296296296295</v>
      </c>
      <c r="G12" s="74">
        <f>F12/$H$4</f>
        <v>0.004134259259259259</v>
      </c>
      <c r="H12" s="86">
        <f>($H$4/F12)/24</f>
        <v>10.07838745800672</v>
      </c>
      <c r="I12" s="90"/>
    </row>
    <row r="13" spans="1:9" ht="19.5">
      <c r="A13" s="374" t="s">
        <v>533</v>
      </c>
      <c r="B13" s="375"/>
      <c r="C13" s="375"/>
      <c r="D13" s="375"/>
      <c r="E13" s="58"/>
      <c r="F13" s="59"/>
      <c r="G13" s="74"/>
      <c r="H13" s="86"/>
      <c r="I13" s="90"/>
    </row>
    <row r="14" spans="1:9" ht="19.5">
      <c r="A14" s="372"/>
      <c r="B14" s="373"/>
      <c r="C14" s="373"/>
      <c r="D14" s="373"/>
      <c r="E14" s="42"/>
      <c r="F14" s="79" t="s">
        <v>117</v>
      </c>
      <c r="G14" s="79" t="s">
        <v>118</v>
      </c>
      <c r="H14" s="80">
        <v>10</v>
      </c>
      <c r="I14" s="81"/>
    </row>
    <row r="15" spans="1:9" ht="19.5">
      <c r="A15" s="146" t="s">
        <v>309</v>
      </c>
      <c r="B15" s="147" t="s">
        <v>120</v>
      </c>
      <c r="C15" s="148" t="s">
        <v>310</v>
      </c>
      <c r="D15" s="149" t="s">
        <v>122</v>
      </c>
      <c r="E15" s="150"/>
      <c r="F15" s="151" t="s">
        <v>123</v>
      </c>
      <c r="G15" s="149" t="s">
        <v>311</v>
      </c>
      <c r="H15" s="152" t="s">
        <v>312</v>
      </c>
      <c r="I15" s="81"/>
    </row>
    <row r="16" spans="1:9" ht="19.5">
      <c r="A16" s="204">
        <v>4</v>
      </c>
      <c r="B16" s="55">
        <v>5</v>
      </c>
      <c r="C16" s="153" t="s">
        <v>128</v>
      </c>
      <c r="D16" s="89" t="s">
        <v>130</v>
      </c>
      <c r="E16" s="150"/>
      <c r="F16" s="59">
        <v>0.03085648148148148</v>
      </c>
      <c r="G16" s="74">
        <f>F16/$H$14</f>
        <v>0.003085648148148148</v>
      </c>
      <c r="H16" s="86">
        <f>($H$14/F16)/24</f>
        <v>13.50337584396099</v>
      </c>
      <c r="I16" s="81"/>
    </row>
    <row r="17" spans="1:9" ht="19.5">
      <c r="A17" s="204">
        <v>16</v>
      </c>
      <c r="B17" s="55">
        <v>6</v>
      </c>
      <c r="C17" s="153" t="s">
        <v>126</v>
      </c>
      <c r="D17" s="219" t="s">
        <v>195</v>
      </c>
      <c r="E17" s="150"/>
      <c r="F17" s="59">
        <v>0.035925925925925924</v>
      </c>
      <c r="G17" s="74">
        <f>F17/$H$14</f>
        <v>0.0035925925925925925</v>
      </c>
      <c r="H17" s="86">
        <f>($H$14/F17)/24</f>
        <v>11.597938144329897</v>
      </c>
      <c r="I17" s="81"/>
    </row>
    <row r="18" spans="1:9" ht="20.25" thickBot="1">
      <c r="A18" s="371" t="s">
        <v>534</v>
      </c>
      <c r="B18" s="371"/>
      <c r="C18" s="371"/>
      <c r="D18" s="371"/>
      <c r="E18" s="207"/>
      <c r="F18" s="208"/>
      <c r="G18" s="210"/>
      <c r="H18" s="211"/>
      <c r="I18" s="220"/>
    </row>
  </sheetData>
  <mergeCells count="7">
    <mergeCell ref="A18:D18"/>
    <mergeCell ref="A9:D9"/>
    <mergeCell ref="A13:D13"/>
    <mergeCell ref="A1:I1"/>
    <mergeCell ref="A2:I2"/>
    <mergeCell ref="A4:D4"/>
    <mergeCell ref="A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 Peeters</cp:lastModifiedBy>
  <cp:lastPrinted>2010-11-04T15:05:20Z</cp:lastPrinted>
  <dcterms:created xsi:type="dcterms:W3CDTF">2005-05-16T18:45:56Z</dcterms:created>
  <dcterms:modified xsi:type="dcterms:W3CDTF">2010-11-13T14:59:43Z</dcterms:modified>
  <cp:category/>
  <cp:version/>
  <cp:contentType/>
  <cp:contentStatus/>
</cp:coreProperties>
</file>