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783" activeTab="0"/>
  </bookViews>
  <sheets>
    <sheet name="Marathoning2010" sheetId="1" r:id="rId1"/>
    <sheet name="MarathoningTijd" sheetId="2" r:id="rId2"/>
    <sheet name="MarathoningNaam" sheetId="3" r:id="rId3"/>
    <sheet name="MarathoningStad" sheetId="4" r:id="rId4"/>
    <sheet name="NewYork" sheetId="5" r:id="rId5"/>
    <sheet name="BrusselBK2010" sheetId="6" r:id="rId6"/>
    <sheet name="Eindhoven2010" sheetId="7" r:id="rId7"/>
    <sheet name="InFlandersF" sheetId="8" r:id="rId8"/>
    <sheet name="CCMBalen" sheetId="9" r:id="rId9"/>
    <sheet name="Milano'10" sheetId="10" r:id="rId10"/>
    <sheet name="Utrecht'10" sheetId="11" r:id="rId11"/>
    <sheet name="Valencia'10" sheetId="12" r:id="rId12"/>
  </sheets>
  <definedNames>
    <definedName name="_xlnm.Print_Area" localSheetId="5">'BrusselBK2010'!$A$5:$O$27</definedName>
    <definedName name="_xlnm.Print_Area" localSheetId="6">'Eindhoven2010'!$A$1:$S$86</definedName>
    <definedName name="_xlnm.Print_Area" localSheetId="7">'InFlandersF'!$A$5:$O$24</definedName>
    <definedName name="_xlnm.Print_Area" localSheetId="0">'Marathoning2010'!$A$1:$K$65</definedName>
    <definedName name="_xlnm.Print_Area" localSheetId="2">'MarathoningNaam'!$A$1:$J$68</definedName>
    <definedName name="_xlnm.Print_Area" localSheetId="3">'MarathoningStad'!$A$1:$I$27</definedName>
    <definedName name="_xlnm.Print_Area" localSheetId="1">'MarathoningTijd'!$A$1:$I$27</definedName>
    <definedName name="_xlnm.Print_Area" localSheetId="4">'NewYork'!$A$6:$N$10</definedName>
    <definedName name="_xlnm.Print_Area" localSheetId="10">'Utrecht''10'!$A$1:$Q$73</definedName>
    <definedName name="_xlnm.Print_Titles" localSheetId="6">'Eindhoven2010'!$1:$2</definedName>
    <definedName name="_xlnm.Print_Titles" localSheetId="0">'Marathoning2010'!$1:$5</definedName>
    <definedName name="_xlnm.Print_Titles" localSheetId="2">'MarathoningNaam'!$1:$4</definedName>
  </definedNames>
  <calcPr fullCalcOnLoad="1" refMode="R1C1"/>
</workbook>
</file>

<file path=xl/comments1.xml><?xml version="1.0" encoding="utf-8"?>
<comments xmlns="http://schemas.openxmlformats.org/spreadsheetml/2006/main">
  <authors>
    <author>Richard Peeters</author>
  </authors>
  <commentList>
    <comment ref="F5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CR:Club Record
</t>
        </r>
      </text>
    </comment>
  </commentList>
</comments>
</file>

<file path=xl/comments11.xml><?xml version="1.0" encoding="utf-8"?>
<comments xmlns="http://schemas.openxmlformats.org/spreadsheetml/2006/main">
  <authors>
    <author>Richard Peeters</author>
  </authors>
  <commentList>
    <comment ref="F3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  <comment ref="F29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  <comment ref="F67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  <comment ref="F71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</commentList>
</comments>
</file>

<file path=xl/comments2.xml><?xml version="1.0" encoding="utf-8"?>
<comments xmlns="http://schemas.openxmlformats.org/spreadsheetml/2006/main">
  <authors>
    <author>Richard Peeters</author>
  </authors>
  <commentList>
    <comment ref="F4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CR:Club Record
</t>
        </r>
      </text>
    </comment>
  </commentList>
</comments>
</file>

<file path=xl/comments3.xml><?xml version="1.0" encoding="utf-8"?>
<comments xmlns="http://schemas.openxmlformats.org/spreadsheetml/2006/main">
  <authors>
    <author>Richard Peeters</author>
  </authors>
  <commentList>
    <comment ref="F4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CR:Club Record
</t>
        </r>
      </text>
    </comment>
  </commentList>
</comments>
</file>

<file path=xl/comments4.xml><?xml version="1.0" encoding="utf-8"?>
<comments xmlns="http://schemas.openxmlformats.org/spreadsheetml/2006/main">
  <authors>
    <author>Richard Peeters</author>
  </authors>
  <commentList>
    <comment ref="F4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CR:Club Record
</t>
        </r>
      </text>
    </comment>
  </commentList>
</comments>
</file>

<file path=xl/comments5.xml><?xml version="1.0" encoding="utf-8"?>
<comments xmlns="http://schemas.openxmlformats.org/spreadsheetml/2006/main">
  <authors>
    <author>Richard Peeters</author>
  </authors>
  <commentList>
    <comment ref="F6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</commentList>
</comments>
</file>

<file path=xl/comments6.xml><?xml version="1.0" encoding="utf-8"?>
<comments xmlns="http://schemas.openxmlformats.org/spreadsheetml/2006/main">
  <authors>
    <author>Richard Peeters</author>
  </authors>
  <commentList>
    <comment ref="F5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</commentList>
</comments>
</file>

<file path=xl/comments7.xml><?xml version="1.0" encoding="utf-8"?>
<comments xmlns="http://schemas.openxmlformats.org/spreadsheetml/2006/main">
  <authors>
    <author>Richard Peeters</author>
  </authors>
  <commentList>
    <comment ref="F2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  <comment ref="F83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</commentList>
</comments>
</file>

<file path=xl/comments8.xml><?xml version="1.0" encoding="utf-8"?>
<comments xmlns="http://schemas.openxmlformats.org/spreadsheetml/2006/main">
  <authors>
    <author>Richard Peeters</author>
  </authors>
  <commentList>
    <comment ref="F5" authorId="0">
      <text>
        <r>
          <rPr>
            <b/>
            <sz val="8"/>
            <rFont val="Tahoma"/>
            <family val="0"/>
          </rPr>
          <t>Richard Peeters:</t>
        </r>
        <r>
          <rPr>
            <sz val="8"/>
            <rFont val="Tahoma"/>
            <family val="0"/>
          </rPr>
          <t xml:space="preserve">
PR= persoonlijk record
1°M= 1 ste marathon
</t>
        </r>
      </text>
    </comment>
  </commentList>
</comments>
</file>

<file path=xl/sharedStrings.xml><?xml version="1.0" encoding="utf-8"?>
<sst xmlns="http://schemas.openxmlformats.org/spreadsheetml/2006/main" count="1575" uniqueCount="332">
  <si>
    <t xml:space="preserve"> </t>
  </si>
  <si>
    <t>PLTS</t>
  </si>
  <si>
    <t>VOORNAAM</t>
  </si>
  <si>
    <t>NAAM</t>
  </si>
  <si>
    <t>TIJD</t>
  </si>
  <si>
    <t>Km/u</t>
  </si>
  <si>
    <t>Min/Km</t>
  </si>
  <si>
    <t>Patrick</t>
  </si>
  <si>
    <t>CURINCKX</t>
  </si>
  <si>
    <t>bruto</t>
  </si>
  <si>
    <t>1° helft</t>
  </si>
  <si>
    <t>2° helft</t>
  </si>
  <si>
    <t>BOONS</t>
  </si>
  <si>
    <t>Luc</t>
  </si>
  <si>
    <t>Pos. Split</t>
  </si>
  <si>
    <t>WILLEKENS</t>
  </si>
  <si>
    <t>Nicole</t>
  </si>
  <si>
    <t>Neg; Split</t>
  </si>
  <si>
    <t>Jan</t>
  </si>
  <si>
    <t>BOELAERS</t>
  </si>
  <si>
    <t>CONVENS</t>
  </si>
  <si>
    <t>DE RON</t>
  </si>
  <si>
    <t>VANLEEUW</t>
  </si>
  <si>
    <t>LUYPAERTS</t>
  </si>
  <si>
    <t>MELIS</t>
  </si>
  <si>
    <t>MOONS</t>
  </si>
  <si>
    <t>NUYTS</t>
  </si>
  <si>
    <t>SEGERS</t>
  </si>
  <si>
    <t>SMEYERS</t>
  </si>
  <si>
    <t>STECKLER</t>
  </si>
  <si>
    <t>THEUNCKENS</t>
  </si>
  <si>
    <t>VANGEEL</t>
  </si>
  <si>
    <t>VANLOMMEL</t>
  </si>
  <si>
    <t>10 km</t>
  </si>
  <si>
    <t>Peter</t>
  </si>
  <si>
    <t>Heidi</t>
  </si>
  <si>
    <t>Gunther</t>
  </si>
  <si>
    <t>François</t>
  </si>
  <si>
    <t>Dirk</t>
  </si>
  <si>
    <t>Michel</t>
  </si>
  <si>
    <t>Rudy</t>
  </si>
  <si>
    <t>Huguette</t>
  </si>
  <si>
    <t>Bart</t>
  </si>
  <si>
    <t>Thomas</t>
  </si>
  <si>
    <t>André</t>
  </si>
  <si>
    <t>Marc</t>
  </si>
  <si>
    <t>Lydie</t>
  </si>
  <si>
    <t>Pl/Kat</t>
  </si>
  <si>
    <t>LUYTEN</t>
  </si>
  <si>
    <t>HOSKENS</t>
  </si>
  <si>
    <t>VERDONCK</t>
  </si>
  <si>
    <t>Richard</t>
  </si>
  <si>
    <t>PEETERS</t>
  </si>
  <si>
    <t>P.R.</t>
  </si>
  <si>
    <t>P.R</t>
  </si>
  <si>
    <t>VANHOOF</t>
  </si>
  <si>
    <t>Koen</t>
  </si>
  <si>
    <t>HUYSMANS</t>
  </si>
  <si>
    <t>Johan</t>
  </si>
  <si>
    <t>DE MAERTELAERE</t>
  </si>
  <si>
    <t>Ange</t>
  </si>
  <si>
    <t>DAMMEN</t>
  </si>
  <si>
    <t>Willy</t>
  </si>
  <si>
    <t>Harry</t>
  </si>
  <si>
    <t>TEUWEN</t>
  </si>
  <si>
    <t>Mario</t>
  </si>
  <si>
    <t>DEKKERS</t>
  </si>
  <si>
    <t>HENS</t>
  </si>
  <si>
    <t>Wilfried</t>
  </si>
  <si>
    <t>WUYTS</t>
  </si>
  <si>
    <t>Anita</t>
  </si>
  <si>
    <t>VAN GELDER</t>
  </si>
  <si>
    <t>BAKELANTS</t>
  </si>
  <si>
    <t>Marathoning 2009</t>
  </si>
  <si>
    <t>Stefan</t>
  </si>
  <si>
    <t>Clem</t>
  </si>
  <si>
    <t>MERTENS</t>
  </si>
  <si>
    <t>Pierre</t>
  </si>
  <si>
    <t>HOOYBERGHS</t>
  </si>
  <si>
    <t>Roger</t>
  </si>
  <si>
    <t>HEYLEN</t>
  </si>
  <si>
    <t>MEEUS</t>
  </si>
  <si>
    <t>Wim</t>
  </si>
  <si>
    <t>Didier</t>
  </si>
  <si>
    <t>SCHREUDER</t>
  </si>
  <si>
    <t>Greet</t>
  </si>
  <si>
    <t>Marathon</t>
  </si>
  <si>
    <t>Halve Marathon</t>
  </si>
  <si>
    <t>Jo</t>
  </si>
  <si>
    <t>BINNEMANS</t>
  </si>
  <si>
    <t>Benny</t>
  </si>
  <si>
    <t>Alfons</t>
  </si>
  <si>
    <t>GEERTS</t>
  </si>
  <si>
    <t>Liesbeth</t>
  </si>
  <si>
    <t>BOCHMANS</t>
  </si>
  <si>
    <t>GEBOERS</t>
  </si>
  <si>
    <t>Magda</t>
  </si>
  <si>
    <t>ENNEKENS</t>
  </si>
  <si>
    <t>Zjeen</t>
  </si>
  <si>
    <t>VAN DONINCK</t>
  </si>
  <si>
    <t>GEUENS</t>
  </si>
  <si>
    <t>SLEGERS</t>
  </si>
  <si>
    <t>Gerda</t>
  </si>
  <si>
    <t>SCHUER</t>
  </si>
  <si>
    <t>Gaby</t>
  </si>
  <si>
    <t>VANDEVEN</t>
  </si>
  <si>
    <t>ERPELS</t>
  </si>
  <si>
    <t>WOUTERS</t>
  </si>
  <si>
    <t>JANSSENS</t>
  </si>
  <si>
    <t>VERVOORT</t>
  </si>
  <si>
    <t>Frank</t>
  </si>
  <si>
    <t>Pascale</t>
  </si>
  <si>
    <t>BOGAERTS</t>
  </si>
  <si>
    <t>Nadine</t>
  </si>
  <si>
    <t>ORIS</t>
  </si>
  <si>
    <t>Walter</t>
  </si>
  <si>
    <t>MARIËN</t>
  </si>
  <si>
    <t>Ruth</t>
  </si>
  <si>
    <t>DE WOLF</t>
  </si>
  <si>
    <t>VAN DER GEER</t>
  </si>
  <si>
    <t>Christel</t>
  </si>
  <si>
    <t>VAN GRIEKEN</t>
  </si>
  <si>
    <t>COOLS</t>
  </si>
  <si>
    <t>VAN DE CRAEN</t>
  </si>
  <si>
    <t>Geert</t>
  </si>
  <si>
    <t>RUELENS</t>
  </si>
  <si>
    <t>Rudi</t>
  </si>
  <si>
    <t>VENNEKENS</t>
  </si>
  <si>
    <t>DELIEN</t>
  </si>
  <si>
    <t>BERGHMANS</t>
  </si>
  <si>
    <t>EYCKMANS</t>
  </si>
  <si>
    <t>Stefaan</t>
  </si>
  <si>
    <t>COOYMANS</t>
  </si>
  <si>
    <t>1°M</t>
  </si>
  <si>
    <t>Raymond</t>
  </si>
  <si>
    <t>SEIGERS</t>
  </si>
  <si>
    <t>Guy</t>
  </si>
  <si>
    <t>Stad</t>
  </si>
  <si>
    <t>DAMES</t>
  </si>
  <si>
    <t>HEREN</t>
  </si>
  <si>
    <t>Utrecht</t>
  </si>
  <si>
    <t>Eindhoven</t>
  </si>
  <si>
    <t>1ste M45</t>
  </si>
  <si>
    <t>2de M45</t>
  </si>
  <si>
    <t>3de M45</t>
  </si>
  <si>
    <t>Riet</t>
  </si>
  <si>
    <t>VANDENBERK</t>
  </si>
  <si>
    <t>David</t>
  </si>
  <si>
    <t>JANSEN</t>
  </si>
  <si>
    <r>
      <t>Neg Split</t>
    </r>
    <r>
      <rPr>
        <b/>
        <sz val="10"/>
        <color indexed="10"/>
        <rFont val="Arial"/>
        <family val="0"/>
      </rPr>
      <t>/Pos. Split</t>
    </r>
  </si>
  <si>
    <t>DE SMEDT</t>
  </si>
  <si>
    <t>Erik</t>
  </si>
  <si>
    <t>Josephine</t>
  </si>
  <si>
    <t>Marina</t>
  </si>
  <si>
    <t>2de M55</t>
  </si>
  <si>
    <t>1° V35</t>
  </si>
  <si>
    <t>2° V35</t>
  </si>
  <si>
    <t>(547 finishers)</t>
  </si>
  <si>
    <t>(2008 finishers)</t>
  </si>
  <si>
    <t>AFSTAND</t>
  </si>
  <si>
    <t>MARATHON</t>
  </si>
  <si>
    <t>Maratòn de Valencia</t>
  </si>
  <si>
    <t>MILANO City Marathon 2010</t>
  </si>
  <si>
    <t>3:56:25 </t>
  </si>
  <si>
    <t>4:02:59 </t>
  </si>
  <si>
    <r>
      <t>Neg.Split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/</t>
    </r>
    <r>
      <rPr>
        <b/>
        <u val="single"/>
        <sz val="10"/>
        <color indexed="10"/>
        <rFont val="Arial"/>
        <family val="2"/>
      </rPr>
      <t xml:space="preserve"> Pos. Split</t>
    </r>
  </si>
  <si>
    <t>3.436 aankomsten</t>
  </si>
  <si>
    <t>Maria</t>
  </si>
  <si>
    <t>5 km</t>
  </si>
  <si>
    <t>Kobe</t>
  </si>
  <si>
    <t>VERSTAPPEN</t>
  </si>
  <si>
    <t>BELGISCH KAMPIOEN M45</t>
  </si>
  <si>
    <t>Jaimy</t>
  </si>
  <si>
    <t>BERCKMANS</t>
  </si>
  <si>
    <t>BELMANS</t>
  </si>
  <si>
    <t>Gustaaf</t>
  </si>
  <si>
    <t>René</t>
  </si>
  <si>
    <t>BUKENBERGS</t>
  </si>
  <si>
    <t>Tom</t>
  </si>
  <si>
    <t>VAN DEN EYNDE</t>
  </si>
  <si>
    <t>Bruno</t>
  </si>
  <si>
    <t>FIOT</t>
  </si>
  <si>
    <t>Vadim</t>
  </si>
  <si>
    <t>KUZMINOV</t>
  </si>
  <si>
    <t>Peggy</t>
  </si>
  <si>
    <t>VAN EECKELEN</t>
  </si>
  <si>
    <t>SOETAERT</t>
  </si>
  <si>
    <t>Ieke</t>
  </si>
  <si>
    <t>BRON</t>
  </si>
  <si>
    <t>Inne</t>
  </si>
  <si>
    <t>MANGELSCHOTS</t>
  </si>
  <si>
    <t>Michael</t>
  </si>
  <si>
    <t>CUPPENS</t>
  </si>
  <si>
    <t>Ilse</t>
  </si>
  <si>
    <t>GEUBELMANS</t>
  </si>
  <si>
    <t>REYNDERS</t>
  </si>
  <si>
    <t>Ivo</t>
  </si>
  <si>
    <t>ALDERSON</t>
  </si>
  <si>
    <t>Ingrid</t>
  </si>
  <si>
    <t>VREYS</t>
  </si>
  <si>
    <t>Siegrid</t>
  </si>
  <si>
    <t>VAN ROMPAEY</t>
  </si>
  <si>
    <t>Marleen</t>
  </si>
  <si>
    <t>DIRCKX</t>
  </si>
  <si>
    <t>Valerie</t>
  </si>
  <si>
    <t>Monique</t>
  </si>
  <si>
    <t>PHILIPSEN</t>
  </si>
  <si>
    <t>1°</t>
  </si>
  <si>
    <t>Suzan</t>
  </si>
  <si>
    <t>MAES</t>
  </si>
  <si>
    <t>Winnaar</t>
  </si>
  <si>
    <t>Heidi's PR is 3:07:20 !!!</t>
  </si>
  <si>
    <t>9 min sneller</t>
  </si>
  <si>
    <t>2'17" sneller</t>
  </si>
  <si>
    <t>0'50" sneller</t>
  </si>
  <si>
    <t>2'32" sneller</t>
  </si>
  <si>
    <t>28'41" sneller !!!</t>
  </si>
  <si>
    <t>14'59 sneller</t>
  </si>
  <si>
    <t>0'28" sneller</t>
  </si>
  <si>
    <t>(1463 finishers)</t>
  </si>
  <si>
    <t>VAN GENECHTEN</t>
  </si>
  <si>
    <t>6 km City Run</t>
  </si>
  <si>
    <t>gemidd</t>
  </si>
  <si>
    <t>Davy</t>
  </si>
  <si>
    <t>(6.791 finishers)</t>
  </si>
  <si>
    <t>Brussel</t>
  </si>
  <si>
    <t>Milaan</t>
  </si>
  <si>
    <t>Valencia</t>
  </si>
  <si>
    <t>Jungrau</t>
  </si>
  <si>
    <t>XXX</t>
  </si>
  <si>
    <t>DNF</t>
  </si>
  <si>
    <t>Utah</t>
  </si>
  <si>
    <t>London</t>
  </si>
  <si>
    <t>???</t>
  </si>
  <si>
    <t>Belgisch Kampioen</t>
  </si>
  <si>
    <t>Marathoning 2010</t>
  </si>
  <si>
    <t>de 100ste marathon van Clem Mertens - CCM</t>
  </si>
  <si>
    <t>AFSTAND:</t>
  </si>
  <si>
    <t>km</t>
  </si>
  <si>
    <t>PLAATS</t>
  </si>
  <si>
    <t>#</t>
  </si>
  <si>
    <t>Voornaam</t>
  </si>
  <si>
    <t>MIN/KM</t>
  </si>
  <si>
    <t>km/u</t>
  </si>
  <si>
    <t>2de Heer</t>
  </si>
  <si>
    <t>Staf</t>
  </si>
  <si>
    <t>WIELOCKX</t>
  </si>
  <si>
    <t>100ste Marathon</t>
  </si>
  <si>
    <t>Emmy</t>
  </si>
  <si>
    <t>BRUYNINCKX</t>
  </si>
  <si>
    <t>Hilde</t>
  </si>
  <si>
    <t>KROLS</t>
  </si>
  <si>
    <t>Myriam</t>
  </si>
  <si>
    <t>Hil</t>
  </si>
  <si>
    <t>(44 Finishers)</t>
  </si>
  <si>
    <t>Aflossingsmarathon</t>
  </si>
  <si>
    <t>Belgian Police Team</t>
  </si>
  <si>
    <t>1ste Ploeg</t>
  </si>
  <si>
    <t>De Pannekoeken</t>
  </si>
  <si>
    <t>2de Ploeg</t>
  </si>
  <si>
    <t>Clem's Bewonderaars</t>
  </si>
  <si>
    <t>3de Ploeg</t>
  </si>
  <si>
    <t>Xod</t>
  </si>
  <si>
    <t>Just4Fun</t>
  </si>
  <si>
    <t>The Happy 4</t>
  </si>
  <si>
    <t>De Trage Joggers</t>
  </si>
  <si>
    <t>(17 Ploegen)</t>
  </si>
  <si>
    <t>Indien een exacte halve marathon</t>
  </si>
  <si>
    <t>Tonny</t>
  </si>
  <si>
    <t>LEMMENS</t>
  </si>
  <si>
    <t>Tamara</t>
  </si>
  <si>
    <t>MARTIN-PERENA</t>
  </si>
  <si>
    <t>1° Dame</t>
  </si>
  <si>
    <t>Leo</t>
  </si>
  <si>
    <t>VERBEECK</t>
  </si>
  <si>
    <t>BIJNENS</t>
  </si>
  <si>
    <t>Griet</t>
  </si>
  <si>
    <t>VOS</t>
  </si>
  <si>
    <t>An</t>
  </si>
  <si>
    <t>DONDERS</t>
  </si>
  <si>
    <t>Lutgart</t>
  </si>
  <si>
    <t>VAN HEES</t>
  </si>
  <si>
    <t>Thea</t>
  </si>
  <si>
    <t>ZURNé</t>
  </si>
  <si>
    <t>(110 Finishers)</t>
  </si>
  <si>
    <t>Indien een exacte 10 km</t>
  </si>
  <si>
    <t>10 KM</t>
  </si>
  <si>
    <t>3° Heer</t>
  </si>
  <si>
    <t>Karel</t>
  </si>
  <si>
    <t>VAN DE VEN</t>
  </si>
  <si>
    <t>Niels</t>
  </si>
  <si>
    <t>VANDEPERRE</t>
  </si>
  <si>
    <t>Katrijn</t>
  </si>
  <si>
    <t>VERHAERT</t>
  </si>
  <si>
    <t>2° Dame</t>
  </si>
  <si>
    <t>3° Dame</t>
  </si>
  <si>
    <t>KELCHTERMANS</t>
  </si>
  <si>
    <t>VAN STEENKISTE</t>
  </si>
  <si>
    <t>Lutgard</t>
  </si>
  <si>
    <t>LODEWIJCKX</t>
  </si>
  <si>
    <t>Rit</t>
  </si>
  <si>
    <t>GOETSCHALCKX</t>
  </si>
  <si>
    <t>Lieve</t>
  </si>
  <si>
    <t>CRUYSBERGHS</t>
  </si>
  <si>
    <t>MAST</t>
  </si>
  <si>
    <t>Mia</t>
  </si>
  <si>
    <t>Godelieve</t>
  </si>
  <si>
    <t>MEYNEN</t>
  </si>
  <si>
    <t>VAN DER AUWERA</t>
  </si>
  <si>
    <t>OEYEN</t>
  </si>
  <si>
    <t>GEYSEN</t>
  </si>
  <si>
    <t>(65 Finishers)</t>
  </si>
  <si>
    <t>74 Vabco deelnemers en meer dan 50 helpers! Iedereen bedankt !!!</t>
  </si>
  <si>
    <t>Balen</t>
  </si>
  <si>
    <t>Marrakech</t>
  </si>
  <si>
    <t>New York</t>
  </si>
  <si>
    <t>Marathon van BRUSSEL &amp; Belgisch Kampioenschap</t>
  </si>
  <si>
    <t>ING New York City MARATHON</t>
  </si>
  <si>
    <t>(44,824 finishers)</t>
  </si>
  <si>
    <t>D</t>
  </si>
  <si>
    <t>Stand per 11 november 2010</t>
  </si>
  <si>
    <t>Stand per 11/11/2010</t>
  </si>
  <si>
    <t>In Flanders Fields Marathon</t>
  </si>
  <si>
    <t>2 de DAME</t>
  </si>
  <si>
    <t>Wendy</t>
  </si>
  <si>
    <t>LENAERT</t>
  </si>
  <si>
    <t>Nieuwpoort IFF</t>
  </si>
  <si>
    <t>Antwerpen</t>
  </si>
  <si>
    <t>53 lopers liepen 82 marathons in 13 verschillende steden!</t>
  </si>
  <si>
    <t xml:space="preserve">40 mannen + 13 vrouwen liepen dit jaar één of meer marathons! </t>
  </si>
  <si>
    <t>Bedankt om bij het Marathonteam Mol te lopen! Jos &amp; Richard</t>
  </si>
  <si>
    <t>6°</t>
  </si>
</sst>
</file>

<file path=xl/styles.xml><?xml version="1.0" encoding="utf-8"?>
<styleSheet xmlns="http://schemas.openxmlformats.org/spreadsheetml/2006/main">
  <numFmts count="6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d\ mmmm\ yyyy"/>
    <numFmt numFmtId="197" formatCode="0.E+00"/>
    <numFmt numFmtId="198" formatCode="0.000"/>
    <numFmt numFmtId="199" formatCode="0.000_)"/>
    <numFmt numFmtId="200" formatCode="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-F400]h:mm:ss\ AM/PM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h:mm:ss;@"/>
    <numFmt numFmtId="210" formatCode="\-\ h:mm:ss"/>
    <numFmt numFmtId="211" formatCode="\h\:mm:ss"/>
    <numFmt numFmtId="212" formatCode="0.0"/>
    <numFmt numFmtId="213" formatCode="hh:mm:ss;@"/>
    <numFmt numFmtId="214" formatCode="0.00000"/>
    <numFmt numFmtId="215" formatCode="[$-813]d\ mmmm\ yyyy;@"/>
    <numFmt numFmtId="216" formatCode="[$€-2]\ #,##0.00_);[Red]\([$€-2]\ #,##0.00\)"/>
  </numFmts>
  <fonts count="91">
    <font>
      <sz val="10"/>
      <name val="Arial"/>
      <family val="0"/>
    </font>
    <font>
      <b/>
      <i/>
      <sz val="22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b/>
      <sz val="14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name val="Comic Sans MS"/>
      <family val="4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b/>
      <sz val="12"/>
      <color indexed="17"/>
      <name val="Verdana"/>
      <family val="2"/>
    </font>
    <font>
      <sz val="8"/>
      <name val="Arial"/>
      <family val="0"/>
    </font>
    <font>
      <b/>
      <sz val="12"/>
      <color indexed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22"/>
      <color indexed="10"/>
      <name val="Comic Sans MS"/>
      <family val="4"/>
    </font>
    <font>
      <b/>
      <sz val="10"/>
      <color indexed="23"/>
      <name val="Arial"/>
      <family val="2"/>
    </font>
    <font>
      <sz val="11"/>
      <name val="Arial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1"/>
      <color indexed="10"/>
      <name val="Verdana"/>
      <family val="2"/>
    </font>
    <font>
      <sz val="12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2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2"/>
      <color indexed="57"/>
      <name val="Verdana"/>
      <family val="2"/>
    </font>
    <font>
      <sz val="10"/>
      <color indexed="57"/>
      <name val="Arial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u val="single"/>
      <sz val="14"/>
      <name val="Arial"/>
      <family val="2"/>
    </font>
    <font>
      <b/>
      <sz val="10"/>
      <name val="Comic Sans MS"/>
      <family val="4"/>
    </font>
    <font>
      <b/>
      <sz val="12"/>
      <name val="Helv"/>
      <family val="0"/>
    </font>
    <font>
      <b/>
      <u val="single"/>
      <sz val="12"/>
      <name val="Comic Sans MS"/>
      <family val="4"/>
    </font>
    <font>
      <b/>
      <sz val="12"/>
      <name val="Comic Sans MS"/>
      <family val="4"/>
    </font>
    <font>
      <sz val="11"/>
      <name val="Helv"/>
      <family val="0"/>
    </font>
    <font>
      <sz val="12"/>
      <name val="Comic Sans MS"/>
      <family val="4"/>
    </font>
    <font>
      <b/>
      <sz val="12"/>
      <color indexed="10"/>
      <name val="Verdana"/>
      <family val="2"/>
    </font>
    <font>
      <sz val="10"/>
      <color indexed="63"/>
      <name val="Verdana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Verdana"/>
      <family val="2"/>
    </font>
    <font>
      <sz val="12"/>
      <color indexed="19"/>
      <name val="Verdana"/>
      <family val="2"/>
    </font>
    <font>
      <b/>
      <u val="single"/>
      <sz val="14"/>
      <color indexed="9"/>
      <name val="Arial"/>
      <family val="2"/>
    </font>
    <font>
      <b/>
      <i/>
      <sz val="22"/>
      <color indexed="9"/>
      <name val="Comic Sans MS"/>
      <family val="4"/>
    </font>
    <font>
      <b/>
      <i/>
      <sz val="24"/>
      <color indexed="53"/>
      <name val="Tahoma"/>
      <family val="2"/>
    </font>
    <font>
      <b/>
      <i/>
      <sz val="22"/>
      <color indexed="48"/>
      <name val="Tahoma"/>
      <family val="2"/>
    </font>
    <font>
      <b/>
      <u val="single"/>
      <sz val="16"/>
      <color indexed="23"/>
      <name val="Verdana"/>
      <family val="2"/>
    </font>
    <font>
      <b/>
      <i/>
      <u val="single"/>
      <sz val="10"/>
      <name val="Arial"/>
      <family val="2"/>
    </font>
    <font>
      <b/>
      <u val="single"/>
      <sz val="14"/>
      <color indexed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b/>
      <sz val="12"/>
      <color indexed="23"/>
      <name val="Lucida Console"/>
      <family val="3"/>
    </font>
    <font>
      <b/>
      <sz val="14"/>
      <color indexed="12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i/>
      <sz val="14"/>
      <color indexed="12"/>
      <name val="Verdana"/>
      <family val="2"/>
    </font>
    <font>
      <b/>
      <i/>
      <sz val="14"/>
      <color indexed="10"/>
      <name val="Verdana"/>
      <family val="2"/>
    </font>
    <font>
      <b/>
      <sz val="10"/>
      <color indexed="62"/>
      <name val="Arial"/>
      <family val="2"/>
    </font>
    <font>
      <sz val="16"/>
      <name val="Arial"/>
      <family val="0"/>
    </font>
    <font>
      <sz val="11"/>
      <color indexed="23"/>
      <name val="Arial"/>
      <family val="0"/>
    </font>
    <font>
      <sz val="9"/>
      <color indexed="23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3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6" fillId="4" borderId="7" applyNumberFormat="0" applyFont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1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top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4" fillId="0" borderId="0" xfId="0" applyNumberFormat="1" applyFont="1" applyAlignment="1">
      <alignment horizontal="center" vertical="center" wrapText="1"/>
    </xf>
    <xf numFmtId="21" fontId="11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96" fontId="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/>
    </xf>
    <xf numFmtId="20" fontId="17" fillId="0" borderId="0" xfId="0" applyNumberFormat="1" applyFont="1" applyAlignment="1">
      <alignment horizontal="right" vertical="center"/>
    </xf>
    <xf numFmtId="20" fontId="18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21" fontId="1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0" fontId="18" fillId="0" borderId="14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/>
    </xf>
    <xf numFmtId="198" fontId="12" fillId="0" borderId="0" xfId="0" applyNumberFormat="1" applyFont="1" applyAlignment="1">
      <alignment horizontal="center" vertical="center"/>
    </xf>
    <xf numFmtId="21" fontId="19" fillId="0" borderId="0" xfId="0" applyNumberFormat="1" applyFont="1" applyAlignment="1">
      <alignment horizontal="center" vertical="center"/>
    </xf>
    <xf numFmtId="21" fontId="11" fillId="0" borderId="15" xfId="0" applyNumberFormat="1" applyFont="1" applyBorder="1" applyAlignment="1">
      <alignment horizontal="center" vertical="center"/>
    </xf>
    <xf numFmtId="21" fontId="11" fillId="0" borderId="16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 vertical="center"/>
    </xf>
    <xf numFmtId="21" fontId="21" fillId="0" borderId="11" xfId="0" applyNumberFormat="1" applyFont="1" applyBorder="1" applyAlignment="1">
      <alignment horizontal="center" vertical="center"/>
    </xf>
    <xf numFmtId="21" fontId="21" fillId="0" borderId="15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98" fontId="25" fillId="0" borderId="0" xfId="0" applyNumberFormat="1" applyFont="1" applyBorder="1" applyAlignment="1">
      <alignment horizontal="center" vertical="center"/>
    </xf>
    <xf numFmtId="21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21" fontId="1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198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96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1" fontId="19" fillId="0" borderId="0" xfId="0" applyNumberFormat="1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21" fontId="53" fillId="0" borderId="14" xfId="0" applyNumberFormat="1" applyFont="1" applyBorder="1" applyAlignment="1">
      <alignment horizontal="left" vertical="center"/>
    </xf>
    <xf numFmtId="21" fontId="55" fillId="0" borderId="14" xfId="0" applyNumberFormat="1" applyFont="1" applyBorder="1" applyAlignment="1">
      <alignment horizontal="right" vertical="center"/>
    </xf>
    <xf numFmtId="21" fontId="55" fillId="0" borderId="17" xfId="0" applyNumberFormat="1" applyFont="1" applyBorder="1" applyAlignment="1">
      <alignment horizontal="right" vertical="center"/>
    </xf>
    <xf numFmtId="198" fontId="27" fillId="0" borderId="0" xfId="0" applyNumberFormat="1" applyFont="1" applyAlignment="1">
      <alignment horizontal="center" vertical="center"/>
    </xf>
    <xf numFmtId="198" fontId="27" fillId="0" borderId="1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21" fontId="11" fillId="0" borderId="18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98" fontId="27" fillId="0" borderId="0" xfId="0" applyNumberFormat="1" applyFont="1" applyBorder="1" applyAlignment="1">
      <alignment horizontal="center" vertical="center"/>
    </xf>
    <xf numFmtId="198" fontId="12" fillId="0" borderId="0" xfId="0" applyNumberFormat="1" applyFont="1" applyBorder="1" applyAlignment="1">
      <alignment horizontal="center" vertical="center"/>
    </xf>
    <xf numFmtId="21" fontId="55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 vertical="center"/>
    </xf>
    <xf numFmtId="21" fontId="11" fillId="0" borderId="12" xfId="0" applyNumberFormat="1" applyFont="1" applyBorder="1" applyAlignment="1">
      <alignment horizontal="center" vertical="center"/>
    </xf>
    <xf numFmtId="21" fontId="11" fillId="0" borderId="19" xfId="0" applyNumberFormat="1" applyFont="1" applyBorder="1" applyAlignment="1">
      <alignment horizontal="center" vertical="center"/>
    </xf>
    <xf numFmtId="21" fontId="21" fillId="0" borderId="19" xfId="0" applyNumberFormat="1" applyFont="1" applyBorder="1" applyAlignment="1">
      <alignment horizontal="center" vertical="center"/>
    </xf>
    <xf numFmtId="21" fontId="11" fillId="0" borderId="13" xfId="0" applyNumberFormat="1" applyFont="1" applyBorder="1" applyAlignment="1">
      <alignment horizontal="center" vertical="center"/>
    </xf>
    <xf numFmtId="21" fontId="21" fillId="0" borderId="18" xfId="0" applyNumberFormat="1" applyFont="1" applyBorder="1" applyAlignment="1">
      <alignment horizontal="center" vertical="center"/>
    </xf>
    <xf numFmtId="0" fontId="15" fillId="19" borderId="0" xfId="0" applyFont="1" applyFill="1" applyAlignment="1">
      <alignment horizontal="center" vertical="center"/>
    </xf>
    <xf numFmtId="0" fontId="49" fillId="19" borderId="0" xfId="0" applyFont="1" applyFill="1" applyAlignment="1">
      <alignment horizontal="center" vertical="center"/>
    </xf>
    <xf numFmtId="1" fontId="15" fillId="19" borderId="0" xfId="0" applyNumberFormat="1" applyFont="1" applyFill="1" applyAlignment="1">
      <alignment horizontal="center" vertical="center"/>
    </xf>
    <xf numFmtId="1" fontId="13" fillId="19" borderId="0" xfId="0" applyNumberFormat="1" applyFont="1" applyFill="1" applyAlignment="1">
      <alignment horizontal="center" vertical="center"/>
    </xf>
    <xf numFmtId="1" fontId="21" fillId="19" borderId="0" xfId="0" applyNumberFormat="1" applyFont="1" applyFill="1" applyAlignment="1">
      <alignment horizontal="center" vertical="center" wrapText="1"/>
    </xf>
    <xf numFmtId="21" fontId="11" fillId="19" borderId="11" xfId="0" applyNumberFormat="1" applyFont="1" applyFill="1" applyBorder="1" applyAlignment="1">
      <alignment horizontal="center" vertical="center"/>
    </xf>
    <xf numFmtId="21" fontId="11" fillId="19" borderId="10" xfId="0" applyNumberFormat="1" applyFont="1" applyFill="1" applyBorder="1" applyAlignment="1">
      <alignment horizontal="center" vertical="center"/>
    </xf>
    <xf numFmtId="21" fontId="21" fillId="19" borderId="11" xfId="0" applyNumberFormat="1" applyFont="1" applyFill="1" applyBorder="1" applyAlignment="1">
      <alignment horizontal="center" vertical="center"/>
    </xf>
    <xf numFmtId="198" fontId="27" fillId="19" borderId="0" xfId="0" applyNumberFormat="1" applyFont="1" applyFill="1" applyAlignment="1">
      <alignment horizontal="center" vertical="center"/>
    </xf>
    <xf numFmtId="198" fontId="12" fillId="19" borderId="0" xfId="0" applyNumberFormat="1" applyFont="1" applyFill="1" applyAlignment="1">
      <alignment horizontal="center" vertical="center"/>
    </xf>
    <xf numFmtId="21" fontId="55" fillId="19" borderId="14" xfId="0" applyNumberFormat="1" applyFont="1" applyFill="1" applyBorder="1" applyAlignment="1">
      <alignment horizontal="right" vertical="center"/>
    </xf>
    <xf numFmtId="21" fontId="11" fillId="19" borderId="0" xfId="0" applyNumberFormat="1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1" fontId="15" fillId="10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center" vertical="center"/>
    </xf>
    <xf numFmtId="1" fontId="21" fillId="10" borderId="0" xfId="0" applyNumberFormat="1" applyFont="1" applyFill="1" applyAlignment="1">
      <alignment horizontal="center" vertical="center" wrapText="1"/>
    </xf>
    <xf numFmtId="21" fontId="11" fillId="10" borderId="11" xfId="0" applyNumberFormat="1" applyFont="1" applyFill="1" applyBorder="1" applyAlignment="1">
      <alignment horizontal="center" vertical="center"/>
    </xf>
    <xf numFmtId="21" fontId="11" fillId="10" borderId="10" xfId="0" applyNumberFormat="1" applyFont="1" applyFill="1" applyBorder="1" applyAlignment="1">
      <alignment horizontal="center" vertical="center"/>
    </xf>
    <xf numFmtId="21" fontId="21" fillId="10" borderId="11" xfId="0" applyNumberFormat="1" applyFont="1" applyFill="1" applyBorder="1" applyAlignment="1">
      <alignment horizontal="center" vertical="center"/>
    </xf>
    <xf numFmtId="198" fontId="27" fillId="10" borderId="0" xfId="0" applyNumberFormat="1" applyFont="1" applyFill="1" applyAlignment="1">
      <alignment horizontal="center" vertical="center"/>
    </xf>
    <xf numFmtId="198" fontId="12" fillId="10" borderId="0" xfId="0" applyNumberFormat="1" applyFont="1" applyFill="1" applyAlignment="1">
      <alignment horizontal="center" vertical="center"/>
    </xf>
    <xf numFmtId="21" fontId="55" fillId="10" borderId="14" xfId="0" applyNumberFormat="1" applyFont="1" applyFill="1" applyBorder="1" applyAlignment="1">
      <alignment horizontal="right" vertical="center"/>
    </xf>
    <xf numFmtId="21" fontId="11" fillId="10" borderId="0" xfId="0" applyNumberFormat="1" applyFont="1" applyFill="1" applyAlignment="1">
      <alignment horizontal="center" vertical="center"/>
    </xf>
    <xf numFmtId="0" fontId="56" fillId="10" borderId="0" xfId="0" applyFont="1" applyFill="1" applyAlignment="1">
      <alignment horizontal="center" vertical="center"/>
    </xf>
    <xf numFmtId="1" fontId="14" fillId="10" borderId="0" xfId="0" applyNumberFormat="1" applyFont="1" applyFill="1" applyAlignment="1">
      <alignment horizontal="center" vertical="center" wrapText="1"/>
    </xf>
    <xf numFmtId="21" fontId="14" fillId="10" borderId="11" xfId="0" applyNumberFormat="1" applyFont="1" applyFill="1" applyBorder="1" applyAlignment="1">
      <alignment horizontal="center" vertical="center"/>
    </xf>
    <xf numFmtId="21" fontId="11" fillId="10" borderId="14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1" fontId="14" fillId="3" borderId="0" xfId="0" applyNumberFormat="1" applyFont="1" applyFill="1" applyAlignment="1">
      <alignment horizontal="center" vertical="center" wrapText="1"/>
    </xf>
    <xf numFmtId="21" fontId="11" fillId="3" borderId="11" xfId="0" applyNumberFormat="1" applyFont="1" applyFill="1" applyBorder="1" applyAlignment="1">
      <alignment horizontal="center" vertical="center"/>
    </xf>
    <xf numFmtId="21" fontId="11" fillId="3" borderId="10" xfId="0" applyNumberFormat="1" applyFont="1" applyFill="1" applyBorder="1" applyAlignment="1">
      <alignment horizontal="center" vertical="center"/>
    </xf>
    <xf numFmtId="21" fontId="14" fillId="3" borderId="11" xfId="0" applyNumberFormat="1" applyFont="1" applyFill="1" applyBorder="1" applyAlignment="1">
      <alignment horizontal="center" vertical="center"/>
    </xf>
    <xf numFmtId="198" fontId="27" fillId="3" borderId="0" xfId="0" applyNumberFormat="1" applyFont="1" applyFill="1" applyAlignment="1">
      <alignment horizontal="center" vertical="center"/>
    </xf>
    <xf numFmtId="198" fontId="12" fillId="3" borderId="0" xfId="0" applyNumberFormat="1" applyFont="1" applyFill="1" applyAlignment="1">
      <alignment horizontal="center" vertical="center"/>
    </xf>
    <xf numFmtId="21" fontId="11" fillId="3" borderId="14" xfId="0" applyNumberFormat="1" applyFont="1" applyFill="1" applyBorder="1" applyAlignment="1">
      <alignment horizontal="right" vertical="center"/>
    </xf>
    <xf numFmtId="21" fontId="11" fillId="3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20" fontId="58" fillId="0" borderId="0" xfId="0" applyNumberFormat="1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horizontal="left"/>
    </xf>
    <xf numFmtId="1" fontId="6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1" fontId="62" fillId="0" borderId="0" xfId="0" applyNumberFormat="1" applyFont="1" applyAlignment="1">
      <alignment horizontal="center"/>
    </xf>
    <xf numFmtId="199" fontId="63" fillId="0" borderId="0" xfId="0" applyNumberFormat="1" applyFont="1" applyAlignment="1" applyProtection="1">
      <alignment horizontal="centerContinuous"/>
      <protection/>
    </xf>
    <xf numFmtId="47" fontId="63" fillId="0" borderId="0" xfId="0" applyNumberFormat="1" applyFont="1" applyAlignment="1" applyProtection="1">
      <alignment horizontal="center"/>
      <protection/>
    </xf>
    <xf numFmtId="47" fontId="63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" fontId="12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9" fontId="63" fillId="0" borderId="0" xfId="0" applyNumberFormat="1" applyFont="1" applyAlignment="1" applyProtection="1">
      <alignment horizontal="centerContinuous" vertical="center"/>
      <protection/>
    </xf>
    <xf numFmtId="47" fontId="63" fillId="0" borderId="0" xfId="0" applyNumberFormat="1" applyFont="1" applyAlignment="1" applyProtection="1">
      <alignment horizontal="center" vertical="center"/>
      <protection/>
    </xf>
    <xf numFmtId="47" fontId="63" fillId="0" borderId="0" xfId="0" applyNumberFormat="1" applyFont="1" applyAlignment="1" applyProtection="1">
      <alignment horizontal="centerContinuous" vertical="center"/>
      <protection/>
    </xf>
    <xf numFmtId="0" fontId="15" fillId="0" borderId="0" xfId="0" applyFont="1" applyAlignment="1">
      <alignment/>
    </xf>
    <xf numFmtId="45" fontId="6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98" fontId="63" fillId="0" borderId="0" xfId="0" applyNumberFormat="1" applyFont="1" applyAlignment="1">
      <alignment horizontal="center"/>
    </xf>
    <xf numFmtId="21" fontId="14" fillId="0" borderId="0" xfId="0" applyNumberFormat="1" applyFont="1" applyAlignment="1">
      <alignment horizontal="center"/>
    </xf>
    <xf numFmtId="20" fontId="56" fillId="0" borderId="0" xfId="0" applyNumberFormat="1" applyFont="1" applyAlignment="1">
      <alignment/>
    </xf>
    <xf numFmtId="0" fontId="65" fillId="0" borderId="0" xfId="0" applyFont="1" applyAlignment="1">
      <alignment/>
    </xf>
    <xf numFmtId="21" fontId="11" fillId="0" borderId="0" xfId="0" applyNumberFormat="1" applyFont="1" applyAlignment="1" quotePrefix="1">
      <alignment horizontal="center" vertical="center"/>
    </xf>
    <xf numFmtId="21" fontId="47" fillId="0" borderId="0" xfId="0" applyNumberFormat="1" applyFont="1" applyAlignment="1">
      <alignment horizontal="right" vertical="center"/>
    </xf>
    <xf numFmtId="20" fontId="66" fillId="0" borderId="20" xfId="0" applyNumberFormat="1" applyFont="1" applyBorder="1" applyAlignment="1">
      <alignment horizontal="center" vertical="center"/>
    </xf>
    <xf numFmtId="47" fontId="63" fillId="0" borderId="0" xfId="0" applyNumberFormat="1" applyFont="1" applyBorder="1" applyAlignment="1" applyProtection="1">
      <alignment horizontal="centerContinuous" vertical="center"/>
      <protection/>
    </xf>
    <xf numFmtId="21" fontId="14" fillId="0" borderId="0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5" fontId="64" fillId="0" borderId="13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center" vertical="center"/>
    </xf>
    <xf numFmtId="45" fontId="64" fillId="0" borderId="10" xfId="0" applyNumberFormat="1" applyFont="1" applyBorder="1" applyAlignment="1">
      <alignment horizontal="right" vertical="center"/>
    </xf>
    <xf numFmtId="45" fontId="53" fillId="0" borderId="10" xfId="0" applyNumberFormat="1" applyFont="1" applyBorder="1" applyAlignment="1">
      <alignment horizontal="left" vertical="center"/>
    </xf>
    <xf numFmtId="1" fontId="13" fillId="0" borderId="15" xfId="0" applyNumberFormat="1" applyFont="1" applyBorder="1" applyAlignment="1">
      <alignment horizontal="center" vertical="center"/>
    </xf>
    <xf numFmtId="45" fontId="64" fillId="0" borderId="16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right" vertical="center"/>
    </xf>
    <xf numFmtId="1" fontId="13" fillId="0" borderId="22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1" fontId="21" fillId="0" borderId="24" xfId="0" applyNumberFormat="1" applyFont="1" applyBorder="1" applyAlignment="1">
      <alignment horizontal="center" vertical="center"/>
    </xf>
    <xf numFmtId="21" fontId="21" fillId="0" borderId="25" xfId="0" applyNumberFormat="1" applyFont="1" applyBorder="1" applyAlignment="1">
      <alignment horizontal="center" vertical="center"/>
    </xf>
    <xf numFmtId="21" fontId="21" fillId="0" borderId="26" xfId="0" applyNumberFormat="1" applyFont="1" applyBorder="1" applyAlignment="1">
      <alignment horizontal="center" vertical="center"/>
    </xf>
    <xf numFmtId="21" fontId="21" fillId="0" borderId="27" xfId="0" applyNumberFormat="1" applyFont="1" applyBorder="1" applyAlignment="1">
      <alignment horizontal="center" vertical="center"/>
    </xf>
    <xf numFmtId="21" fontId="11" fillId="0" borderId="27" xfId="0" applyNumberFormat="1" applyFont="1" applyBorder="1" applyAlignment="1">
      <alignment horizontal="center" vertical="center"/>
    </xf>
    <xf numFmtId="21" fontId="11" fillId="0" borderId="25" xfId="0" applyNumberFormat="1" applyFont="1" applyBorder="1" applyAlignment="1">
      <alignment horizontal="center" vertical="center"/>
    </xf>
    <xf numFmtId="204" fontId="11" fillId="0" borderId="25" xfId="0" applyNumberFormat="1" applyFont="1" applyBorder="1" applyAlignment="1">
      <alignment horizontal="center" vertical="center"/>
    </xf>
    <xf numFmtId="21" fontId="11" fillId="0" borderId="28" xfId="0" applyNumberFormat="1" applyFont="1" applyBorder="1" applyAlignment="1">
      <alignment horizontal="center" vertical="center"/>
    </xf>
    <xf numFmtId="199" fontId="63" fillId="0" borderId="24" xfId="0" applyNumberFormat="1" applyFont="1" applyBorder="1" applyAlignment="1" applyProtection="1">
      <alignment horizontal="centerContinuous" vertical="center"/>
      <protection/>
    </xf>
    <xf numFmtId="196" fontId="3" fillId="0" borderId="29" xfId="0" applyNumberFormat="1" applyFont="1" applyBorder="1" applyAlignment="1">
      <alignment horizontal="center"/>
    </xf>
    <xf numFmtId="199" fontId="63" fillId="0" borderId="30" xfId="0" applyNumberFormat="1" applyFont="1" applyBorder="1" applyAlignment="1" applyProtection="1">
      <alignment horizontal="centerContinuous" vertical="center"/>
      <protection/>
    </xf>
    <xf numFmtId="21" fontId="21" fillId="0" borderId="31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vertical="center"/>
    </xf>
    <xf numFmtId="1" fontId="12" fillId="0" borderId="25" xfId="0" applyNumberFormat="1" applyFont="1" applyBorder="1" applyAlignment="1">
      <alignment vertical="center"/>
    </xf>
    <xf numFmtId="1" fontId="12" fillId="0" borderId="26" xfId="0" applyNumberFormat="1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centerContinuous" vertical="center"/>
    </xf>
    <xf numFmtId="1" fontId="6" fillId="0" borderId="33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20" fontId="67" fillId="0" borderId="3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1" fontId="11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6" fillId="0" borderId="29" xfId="0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centerContinuous" vertical="center"/>
    </xf>
    <xf numFmtId="1" fontId="6" fillId="0" borderId="29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Continuous" vertical="center"/>
    </xf>
    <xf numFmtId="0" fontId="52" fillId="0" borderId="29" xfId="0" applyFont="1" applyBorder="1" applyAlignment="1">
      <alignment horizontal="center" vertical="center"/>
    </xf>
    <xf numFmtId="20" fontId="54" fillId="0" borderId="29" xfId="0" applyNumberFormat="1" applyFont="1" applyBorder="1" applyAlignment="1">
      <alignment horizontal="center" vertical="center"/>
    </xf>
    <xf numFmtId="21" fontId="48" fillId="0" borderId="34" xfId="0" applyNumberFormat="1" applyFont="1" applyBorder="1" applyAlignment="1">
      <alignment horizontal="center" vertical="center"/>
    </xf>
    <xf numFmtId="21" fontId="21" fillId="0" borderId="34" xfId="0" applyNumberFormat="1" applyFont="1" applyBorder="1" applyAlignment="1">
      <alignment horizontal="center" vertical="center"/>
    </xf>
    <xf numFmtId="47" fontId="11" fillId="0" borderId="10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21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20" fontId="66" fillId="0" borderId="13" xfId="0" applyNumberFormat="1" applyFont="1" applyBorder="1" applyAlignment="1">
      <alignment horizontal="center" vertical="center"/>
    </xf>
    <xf numFmtId="20" fontId="18" fillId="0" borderId="10" xfId="0" applyNumberFormat="1" applyFont="1" applyBorder="1" applyAlignment="1">
      <alignment vertical="center"/>
    </xf>
    <xf numFmtId="21" fontId="55" fillId="0" borderId="10" xfId="0" applyNumberFormat="1" applyFont="1" applyBorder="1" applyAlignment="1">
      <alignment horizontal="right" vertical="center"/>
    </xf>
    <xf numFmtId="21" fontId="53" fillId="0" borderId="10" xfId="0" applyNumberFormat="1" applyFont="1" applyBorder="1" applyAlignment="1">
      <alignment horizontal="left" vertical="center"/>
    </xf>
    <xf numFmtId="21" fontId="19" fillId="0" borderId="0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9" fillId="20" borderId="36" xfId="0" applyFont="1" applyFill="1" applyBorder="1" applyAlignment="1">
      <alignment horizontal="center" vertical="center"/>
    </xf>
    <xf numFmtId="21" fontId="13" fillId="0" borderId="11" xfId="0" applyNumberFormat="1" applyFont="1" applyBorder="1" applyAlignment="1">
      <alignment horizontal="center" vertical="center"/>
    </xf>
    <xf numFmtId="0" fontId="15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21" fontId="0" fillId="0" borderId="0" xfId="0" applyNumberFormat="1" applyAlignment="1" quotePrefix="1">
      <alignment horizontal="left"/>
    </xf>
    <xf numFmtId="0" fontId="2" fillId="0" borderId="0" xfId="0" applyFont="1" applyAlignment="1">
      <alignment horizontal="left"/>
    </xf>
    <xf numFmtId="1" fontId="13" fillId="0" borderId="0" xfId="0" applyNumberFormat="1" applyFont="1" applyAlignment="1">
      <alignment horizontal="left" vertical="center"/>
    </xf>
    <xf numFmtId="21" fontId="13" fillId="10" borderId="11" xfId="0" applyNumberFormat="1" applyFont="1" applyFill="1" applyBorder="1" applyAlignment="1">
      <alignment horizontal="center" vertical="center"/>
    </xf>
    <xf numFmtId="21" fontId="13" fillId="3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21" fontId="11" fillId="0" borderId="0" xfId="0" applyNumberFormat="1" applyFont="1" applyFill="1" applyAlignment="1">
      <alignment horizontal="center" vertical="center"/>
    </xf>
    <xf numFmtId="21" fontId="11" fillId="10" borderId="0" xfId="0" applyNumberFormat="1" applyFont="1" applyFill="1" applyBorder="1" applyAlignment="1">
      <alignment horizontal="center" vertical="center"/>
    </xf>
    <xf numFmtId="21" fontId="55" fillId="10" borderId="10" xfId="0" applyNumberFormat="1" applyFont="1" applyFill="1" applyBorder="1" applyAlignment="1">
      <alignment horizontal="right" vertical="center"/>
    </xf>
    <xf numFmtId="21" fontId="11" fillId="3" borderId="10" xfId="0" applyNumberFormat="1" applyFont="1" applyFill="1" applyBorder="1" applyAlignment="1">
      <alignment horizontal="right" vertical="center"/>
    </xf>
    <xf numFmtId="21" fontId="70" fillId="0" borderId="10" xfId="0" applyNumberFormat="1" applyFont="1" applyBorder="1" applyAlignment="1">
      <alignment horizontal="center" vertical="center"/>
    </xf>
    <xf numFmtId="198" fontId="15" fillId="0" borderId="0" xfId="0" applyNumberFormat="1" applyFont="1" applyBorder="1" applyAlignment="1">
      <alignment horizontal="center" vertical="center"/>
    </xf>
    <xf numFmtId="47" fontId="13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 wrapText="1"/>
    </xf>
    <xf numFmtId="198" fontId="12" fillId="0" borderId="37" xfId="0" applyNumberFormat="1" applyFont="1" applyBorder="1" applyAlignment="1">
      <alignment horizontal="center" vertical="center"/>
    </xf>
    <xf numFmtId="47" fontId="21" fillId="0" borderId="0" xfId="0" applyNumberFormat="1" applyFont="1" applyAlignment="1">
      <alignment horizontal="center" vertical="center" wrapText="1"/>
    </xf>
    <xf numFmtId="21" fontId="15" fillId="10" borderId="0" xfId="0" applyNumberFormat="1" applyFont="1" applyFill="1" applyBorder="1" applyAlignment="1">
      <alignment horizontal="center" vertical="center"/>
    </xf>
    <xf numFmtId="21" fontId="15" fillId="3" borderId="0" xfId="0" applyNumberFormat="1" applyFont="1" applyFill="1" applyBorder="1" applyAlignment="1">
      <alignment horizontal="center" vertical="center"/>
    </xf>
    <xf numFmtId="47" fontId="13" fillId="10" borderId="0" xfId="0" applyNumberFormat="1" applyFont="1" applyFill="1" applyBorder="1" applyAlignment="1">
      <alignment horizontal="center" vertical="center"/>
    </xf>
    <xf numFmtId="47" fontId="13" fillId="3" borderId="0" xfId="0" applyNumberFormat="1" applyFont="1" applyFill="1" applyBorder="1" applyAlignment="1">
      <alignment horizontal="center" vertical="center"/>
    </xf>
    <xf numFmtId="47" fontId="11" fillId="10" borderId="0" xfId="0" applyNumberFormat="1" applyFont="1" applyFill="1" applyBorder="1" applyAlignment="1">
      <alignment horizontal="center" vertical="center"/>
    </xf>
    <xf numFmtId="215" fontId="74" fillId="0" borderId="11" xfId="0" applyNumberFormat="1" applyFont="1" applyBorder="1" applyAlignment="1">
      <alignment horizontal="center"/>
    </xf>
    <xf numFmtId="215" fontId="74" fillId="0" borderId="0" xfId="0" applyNumberFormat="1" applyFont="1" applyBorder="1" applyAlignment="1">
      <alignment horizontal="center"/>
    </xf>
    <xf numFmtId="215" fontId="7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right"/>
    </xf>
    <xf numFmtId="198" fontId="75" fillId="0" borderId="0" xfId="0" applyNumberFormat="1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1" fontId="7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7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200" fontId="7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0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 vertical="center"/>
    </xf>
    <xf numFmtId="47" fontId="81" fillId="0" borderId="0" xfId="0" applyNumberFormat="1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/>
      <protection/>
    </xf>
    <xf numFmtId="21" fontId="81" fillId="0" borderId="0" xfId="0" applyNumberFormat="1" applyFont="1" applyBorder="1" applyAlignment="1">
      <alignment horizontal="center"/>
    </xf>
    <xf numFmtId="47" fontId="83" fillId="0" borderId="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 applyProtection="1">
      <alignment horizontal="center"/>
      <protection/>
    </xf>
    <xf numFmtId="47" fontId="84" fillId="0" borderId="10" xfId="0" applyNumberFormat="1" applyFont="1" applyBorder="1" applyAlignment="1" applyProtection="1">
      <alignment horizontal="centerContinuous"/>
      <protection/>
    </xf>
    <xf numFmtId="47" fontId="83" fillId="0" borderId="10" xfId="0" applyNumberFormat="1" applyFont="1" applyBorder="1" applyAlignment="1" applyProtection="1">
      <alignment horizontal="centerContinuous"/>
      <protection/>
    </xf>
    <xf numFmtId="47" fontId="85" fillId="20" borderId="29" xfId="0" applyNumberFormat="1" applyFont="1" applyFill="1" applyBorder="1" applyAlignment="1" applyProtection="1">
      <alignment horizontal="centerContinuous"/>
      <protection/>
    </xf>
    <xf numFmtId="21" fontId="83" fillId="0" borderId="0" xfId="0" applyNumberFormat="1" applyFont="1" applyBorder="1" applyAlignment="1">
      <alignment horizontal="center"/>
    </xf>
    <xf numFmtId="0" fontId="86" fillId="20" borderId="0" xfId="0" applyFont="1" applyFill="1" applyAlignment="1">
      <alignment horizontal="center"/>
    </xf>
    <xf numFmtId="200" fontId="75" fillId="0" borderId="0" xfId="0" applyNumberFormat="1" applyFont="1" applyBorder="1" applyAlignment="1">
      <alignment horizontal="center"/>
    </xf>
    <xf numFmtId="0" fontId="87" fillId="0" borderId="0" xfId="0" applyFont="1" applyAlignment="1">
      <alignment/>
    </xf>
    <xf numFmtId="199" fontId="1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 quotePrefix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0" fontId="88" fillId="0" borderId="11" xfId="0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50" fillId="0" borderId="0" xfId="0" applyFont="1" applyFill="1" applyAlignment="1">
      <alignment horizontal="center" vertical="center"/>
    </xf>
    <xf numFmtId="0" fontId="71" fillId="21" borderId="10" xfId="0" applyFont="1" applyFill="1" applyBorder="1" applyAlignment="1" quotePrefix="1">
      <alignment horizontal="center" vertical="top"/>
    </xf>
    <xf numFmtId="0" fontId="15" fillId="0" borderId="0" xfId="0" applyFont="1" applyBorder="1" applyAlignment="1" quotePrefix="1">
      <alignment horizontal="center" vertical="center"/>
    </xf>
    <xf numFmtId="196" fontId="3" fillId="0" borderId="22" xfId="0" applyNumberFormat="1" applyFont="1" applyBorder="1" applyAlignment="1">
      <alignment horizontal="center"/>
    </xf>
    <xf numFmtId="196" fontId="3" fillId="0" borderId="0" xfId="0" applyNumberFormat="1" applyFont="1" applyBorder="1" applyAlignment="1">
      <alignment horizontal="center"/>
    </xf>
    <xf numFmtId="196" fontId="3" fillId="0" borderId="37" xfId="0" applyNumberFormat="1" applyFont="1" applyBorder="1" applyAlignment="1">
      <alignment horizontal="center"/>
    </xf>
    <xf numFmtId="0" fontId="71" fillId="21" borderId="0" xfId="0" applyFont="1" applyFill="1" applyAlignment="1">
      <alignment horizontal="center" vertical="top"/>
    </xf>
    <xf numFmtId="0" fontId="71" fillId="21" borderId="0" xfId="0" applyFont="1" applyFill="1" applyAlignment="1" quotePrefix="1">
      <alignment horizontal="center" vertical="top"/>
    </xf>
    <xf numFmtId="0" fontId="71" fillId="21" borderId="0" xfId="0" applyFont="1" applyFill="1" applyBorder="1" applyAlignment="1" quotePrefix="1">
      <alignment horizontal="center" vertical="top"/>
    </xf>
    <xf numFmtId="0" fontId="72" fillId="22" borderId="12" xfId="0" applyFont="1" applyFill="1" applyBorder="1" applyAlignment="1">
      <alignment horizontal="center"/>
    </xf>
    <xf numFmtId="0" fontId="72" fillId="22" borderId="19" xfId="0" applyFont="1" applyFill="1" applyBorder="1" applyAlignment="1">
      <alignment horizontal="center"/>
    </xf>
    <xf numFmtId="0" fontId="72" fillId="22" borderId="13" xfId="0" applyFont="1" applyFill="1" applyBorder="1" applyAlignment="1">
      <alignment horizontal="center"/>
    </xf>
    <xf numFmtId="0" fontId="72" fillId="22" borderId="15" xfId="0" applyFont="1" applyFill="1" applyBorder="1" applyAlignment="1">
      <alignment horizontal="center"/>
    </xf>
    <xf numFmtId="0" fontId="72" fillId="22" borderId="18" xfId="0" applyFont="1" applyFill="1" applyBorder="1" applyAlignment="1">
      <alignment horizontal="center"/>
    </xf>
    <xf numFmtId="0" fontId="72" fillId="22" borderId="16" xfId="0" applyFont="1" applyFill="1" applyBorder="1" applyAlignment="1">
      <alignment horizontal="center"/>
    </xf>
    <xf numFmtId="1" fontId="21" fillId="0" borderId="0" xfId="0" applyNumberFormat="1" applyFont="1" applyAlignment="1" quotePrefix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51" fillId="23" borderId="15" xfId="0" applyFont="1" applyFill="1" applyBorder="1" applyAlignment="1">
      <alignment horizontal="center"/>
    </xf>
    <xf numFmtId="0" fontId="51" fillId="23" borderId="18" xfId="0" applyFont="1" applyFill="1" applyBorder="1" applyAlignment="1">
      <alignment horizontal="center"/>
    </xf>
    <xf numFmtId="0" fontId="51" fillId="23" borderId="16" xfId="0" applyFont="1" applyFill="1" applyBorder="1" applyAlignment="1">
      <alignment horizontal="center"/>
    </xf>
    <xf numFmtId="0" fontId="50" fillId="22" borderId="0" xfId="0" applyFont="1" applyFill="1" applyAlignment="1">
      <alignment horizontal="center" vertical="center"/>
    </xf>
    <xf numFmtId="0" fontId="24" fillId="20" borderId="32" xfId="0" applyFont="1" applyFill="1" applyBorder="1" applyAlignment="1">
      <alignment horizontal="center"/>
    </xf>
    <xf numFmtId="0" fontId="24" fillId="20" borderId="33" xfId="0" applyFont="1" applyFill="1" applyBorder="1" applyAlignment="1">
      <alignment horizontal="center"/>
    </xf>
    <xf numFmtId="0" fontId="24" fillId="20" borderId="34" xfId="0" applyFont="1" applyFill="1" applyBorder="1" applyAlignment="1">
      <alignment horizontal="center"/>
    </xf>
    <xf numFmtId="196" fontId="3" fillId="0" borderId="32" xfId="0" applyNumberFormat="1" applyFont="1" applyBorder="1" applyAlignment="1">
      <alignment horizontal="center"/>
    </xf>
    <xf numFmtId="196" fontId="3" fillId="0" borderId="33" xfId="0" applyNumberFormat="1" applyFont="1" applyBorder="1" applyAlignment="1">
      <alignment horizontal="center"/>
    </xf>
    <xf numFmtId="196" fontId="3" fillId="0" borderId="34" xfId="0" applyNumberFormat="1" applyFont="1" applyBorder="1" applyAlignment="1">
      <alignment horizont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 quotePrefix="1">
      <alignment horizontal="center" vertical="top"/>
    </xf>
    <xf numFmtId="0" fontId="57" fillId="0" borderId="10" xfId="0" applyFont="1" applyBorder="1" applyAlignment="1" quotePrefix="1">
      <alignment horizontal="center" vertical="top"/>
    </xf>
    <xf numFmtId="0" fontId="73" fillId="0" borderId="0" xfId="0" applyFont="1" applyBorder="1" applyAlignment="1">
      <alignment horizontal="center"/>
    </xf>
    <xf numFmtId="215" fontId="74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0" fillId="21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80" fillId="0" borderId="11" xfId="0" applyFont="1" applyFill="1" applyBorder="1" applyAlignment="1" quotePrefix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8" xfId="0" applyFont="1" applyFill="1" applyBorder="1" applyAlignment="1" quotePrefix="1">
      <alignment horizontal="center" vertical="center"/>
    </xf>
    <xf numFmtId="0" fontId="80" fillId="0" borderId="16" xfId="0" applyFont="1" applyFill="1" applyBorder="1" applyAlignment="1" quotePrefix="1">
      <alignment horizontal="center" vertical="center"/>
    </xf>
    <xf numFmtId="47" fontId="81" fillId="0" borderId="0" xfId="0" applyNumberFormat="1" applyFont="1" applyBorder="1" applyAlignment="1" applyProtection="1">
      <alignment horizontal="center"/>
      <protection/>
    </xf>
    <xf numFmtId="0" fontId="75" fillId="0" borderId="11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215" fontId="74" fillId="0" borderId="11" xfId="0" applyNumberFormat="1" applyFont="1" applyBorder="1" applyAlignment="1">
      <alignment horizontal="center"/>
    </xf>
    <xf numFmtId="215" fontId="74" fillId="0" borderId="1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98" fontId="2" fillId="0" borderId="15" xfId="0" applyNumberFormat="1" applyFont="1" applyBorder="1" applyAlignment="1">
      <alignment horizontal="center" vertical="center"/>
    </xf>
    <xf numFmtId="198" fontId="2" fillId="0" borderId="16" xfId="0" applyNumberFormat="1" applyFont="1" applyBorder="1" applyAlignment="1">
      <alignment horizontal="center" vertical="center"/>
    </xf>
    <xf numFmtId="197" fontId="60" fillId="0" borderId="12" xfId="0" applyNumberFormat="1" applyFont="1" applyBorder="1" applyAlignment="1">
      <alignment horizontal="center"/>
    </xf>
    <xf numFmtId="197" fontId="60" fillId="0" borderId="19" xfId="0" applyNumberFormat="1" applyFont="1" applyBorder="1" applyAlignment="1">
      <alignment horizontal="center"/>
    </xf>
    <xf numFmtId="197" fontId="60" fillId="0" borderId="13" xfId="0" applyNumberFormat="1" applyFont="1" applyBorder="1" applyAlignment="1">
      <alignment horizontal="center"/>
    </xf>
    <xf numFmtId="0" fontId="57" fillId="0" borderId="0" xfId="0" applyFont="1" applyBorder="1" applyAlignment="1" quotePrefix="1">
      <alignment horizontal="center" vertical="top"/>
    </xf>
    <xf numFmtId="0" fontId="0" fillId="0" borderId="0" xfId="0" applyAlignment="1" quotePrefix="1">
      <alignment horizontal="center"/>
    </xf>
    <xf numFmtId="196" fontId="3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96" fontId="3" fillId="0" borderId="0" xfId="0" applyNumberFormat="1" applyFont="1" applyAlignment="1">
      <alignment horizontal="center"/>
    </xf>
    <xf numFmtId="197" fontId="60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eutral" xfId="55"/>
    <cellStyle name="Notitie" xfId="56"/>
    <cellStyle name="Ongeldig" xfId="57"/>
    <cellStyle name="Percent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hyperlink" Target="https://www.sportonline-foto.de/de/default_shop.asp?Eventnr=221&amp;Startnummer=1848" TargetMode="External" /><Relationship Id="rId49" Type="http://schemas.openxmlformats.org/officeDocument/2006/relationships/hyperlink" Target="https://www.sportonline-foto.de/de/default_shop.asp?Eventnr=221&amp;Startnummer=1848" TargetMode="External" /><Relationship Id="rId50" Type="http://schemas.openxmlformats.org/officeDocument/2006/relationships/hyperlink" Target="https://www.sportonline-foto.de/de/default_shop.asp?Eventnr=221&amp;Startnummer=2309" TargetMode="External" /><Relationship Id="rId51" Type="http://schemas.openxmlformats.org/officeDocument/2006/relationships/hyperlink" Target="https://www.sportonline-foto.de/de/default_shop.asp?Eventnr=221&amp;Startnummer=2309" TargetMode="External" /><Relationship Id="rId52" Type="http://schemas.openxmlformats.org/officeDocument/2006/relationships/hyperlink" Target="https://www.sportonline-foto.de/de/default_shop.asp?Eventnr=221&amp;Startnummer=2307" TargetMode="External" /><Relationship Id="rId53" Type="http://schemas.openxmlformats.org/officeDocument/2006/relationships/hyperlink" Target="https://www.sportonline-foto.de/de/default_shop.asp?Eventnr=221&amp;Startnummer=2307" TargetMode="External" /><Relationship Id="rId54" Type="http://schemas.openxmlformats.org/officeDocument/2006/relationships/hyperlink" Target="https://www.sportonline-foto.de/de/default_shop.asp?Eventnr=221&amp;Startnummer=2310" TargetMode="External" /><Relationship Id="rId55" Type="http://schemas.openxmlformats.org/officeDocument/2006/relationships/hyperlink" Target="https://www.sportonline-foto.de/de/default_shop.asp?Eventnr=221&amp;Startnummer=2310" TargetMode="External" /><Relationship Id="rId56" Type="http://schemas.openxmlformats.org/officeDocument/2006/relationships/hyperlink" Target="https://www.sportonline-foto.de/de/default_shop.asp?Eventnr=221&amp;Startnummer=2311" TargetMode="External" /><Relationship Id="rId57" Type="http://schemas.openxmlformats.org/officeDocument/2006/relationships/hyperlink" Target="https://www.sportonline-foto.de/de/default_shop.asp?Eventnr=221&amp;Startnummer=2311" TargetMode="External" /><Relationship Id="rId58" Type="http://schemas.openxmlformats.org/officeDocument/2006/relationships/hyperlink" Target="https://www.sportonline-foto.de/de/default_shop.asp?Eventnr=221&amp;Startnummer=2312" TargetMode="External" /><Relationship Id="rId59" Type="http://schemas.openxmlformats.org/officeDocument/2006/relationships/hyperlink" Target="https://www.sportonline-foto.de/de/default_shop.asp?Eventnr=221&amp;Startnummer=2312" TargetMode="External" /><Relationship Id="rId60" Type="http://schemas.openxmlformats.org/officeDocument/2006/relationships/hyperlink" Target="https://www.sportonline-foto.de/de/default_shop.asp?Eventnr=221&amp;Startnummer=1849" TargetMode="External" /><Relationship Id="rId61" Type="http://schemas.openxmlformats.org/officeDocument/2006/relationships/hyperlink" Target="https://www.sportonline-foto.de/de/default_shop.asp?Eventnr=221&amp;Startnummer=1849" TargetMode="External" /><Relationship Id="rId62" Type="http://schemas.openxmlformats.org/officeDocument/2006/relationships/hyperlink" Target="https://www.sportonline-foto.de/de/default_shop.asp?Eventnr=221&amp;Startnummer=1850" TargetMode="External" /><Relationship Id="rId63" Type="http://schemas.openxmlformats.org/officeDocument/2006/relationships/hyperlink" Target="https://www.sportonline-foto.de/de/default_shop.asp?Eventnr=221&amp;Startnummer=1850" TargetMode="External" /><Relationship Id="rId64" Type="http://schemas.openxmlformats.org/officeDocument/2006/relationships/hyperlink" Target="https://www.sportonline-foto.de/de/default_shop.asp?Eventnr=221&amp;Startnummer=1851" TargetMode="External" /><Relationship Id="rId65" Type="http://schemas.openxmlformats.org/officeDocument/2006/relationships/hyperlink" Target="https://www.sportonline-foto.de/de/default_shop.asp?Eventnr=221&amp;Startnummer=1851" TargetMode="External" /><Relationship Id="rId66" Type="http://schemas.openxmlformats.org/officeDocument/2006/relationships/hyperlink" Target="https://www.sportonline-foto.de/de/default_shop.asp?Eventnr=221&amp;Startnummer=2314" TargetMode="External" /><Relationship Id="rId67" Type="http://schemas.openxmlformats.org/officeDocument/2006/relationships/hyperlink" Target="https://www.sportonline-foto.de/de/default_shop.asp?Eventnr=221&amp;Startnummer=2314" TargetMode="External" /><Relationship Id="rId68" Type="http://schemas.openxmlformats.org/officeDocument/2006/relationships/hyperlink" Target="https://www.sportonline-foto.de/de/default_shop.asp?Eventnr=221&amp;Startnummer=1846" TargetMode="External" /><Relationship Id="rId69" Type="http://schemas.openxmlformats.org/officeDocument/2006/relationships/hyperlink" Target="https://www.sportonline-foto.de/de/default_shop.asp?Eventnr=221&amp;Startnummer=1846" TargetMode="External" /><Relationship Id="rId70" Type="http://schemas.openxmlformats.org/officeDocument/2006/relationships/hyperlink" Target="https://www.sportonline-foto.de/de/default_shop.asp?Eventnr=221&amp;Startnummer=1852" TargetMode="External" /><Relationship Id="rId71" Type="http://schemas.openxmlformats.org/officeDocument/2006/relationships/hyperlink" Target="https://www.sportonline-foto.de/de/default_shop.asp?Eventnr=221&amp;Startnummer=1852" TargetMode="External" /><Relationship Id="rId72" Type="http://schemas.openxmlformats.org/officeDocument/2006/relationships/hyperlink" Target="https://www.sportonline-foto.de/de/default_shop.asp?Eventnr=221&amp;Startnummer=1844" TargetMode="External" /><Relationship Id="rId73" Type="http://schemas.openxmlformats.org/officeDocument/2006/relationships/hyperlink" Target="https://www.sportonline-foto.de/de/default_shop.asp?Eventnr=221&amp;Startnummer=1844" TargetMode="External" /><Relationship Id="rId74" Type="http://schemas.openxmlformats.org/officeDocument/2006/relationships/hyperlink" Target="https://www.sportonline-foto.de/de/default_shop.asp?Eventnr=221&amp;Startnummer=2315" TargetMode="External" /><Relationship Id="rId75" Type="http://schemas.openxmlformats.org/officeDocument/2006/relationships/hyperlink" Target="https://www.sportonline-foto.de/de/default_shop.asp?Eventnr=221&amp;Startnummer=2315" TargetMode="External" /><Relationship Id="rId76" Type="http://schemas.openxmlformats.org/officeDocument/2006/relationships/hyperlink" Target="https://www.sportonline-foto.de/de/default_shop.asp?Eventnr=221&amp;Startnummer=1853" TargetMode="External" /><Relationship Id="rId77" Type="http://schemas.openxmlformats.org/officeDocument/2006/relationships/hyperlink" Target="https://www.sportonline-foto.de/de/default_shop.asp?Eventnr=221&amp;Startnummer=1853" TargetMode="External" /><Relationship Id="rId78" Type="http://schemas.openxmlformats.org/officeDocument/2006/relationships/hyperlink" Target="https://www.sportonline-foto.de/de/default_shop.asp?Eventnr=221&amp;Startnummer=2316" TargetMode="External" /><Relationship Id="rId79" Type="http://schemas.openxmlformats.org/officeDocument/2006/relationships/hyperlink" Target="https://www.sportonline-foto.de/de/default_shop.asp?Eventnr=221&amp;Startnummer=2316" TargetMode="External" /><Relationship Id="rId80" Type="http://schemas.openxmlformats.org/officeDocument/2006/relationships/hyperlink" Target="https://www.sportonline-foto.de/de/default_shop.asp?Eventnr=221&amp;Startnummer=1854" TargetMode="External" /><Relationship Id="rId81" Type="http://schemas.openxmlformats.org/officeDocument/2006/relationships/hyperlink" Target="https://www.sportonline-foto.de/de/default_shop.asp?Eventnr=221&amp;Startnummer=1854" TargetMode="External" /><Relationship Id="rId82" Type="http://schemas.openxmlformats.org/officeDocument/2006/relationships/hyperlink" Target="https://www.sportonline-foto.de/de/default_shop.asp?Eventnr=221&amp;Startnummer=1855" TargetMode="External" /><Relationship Id="rId83" Type="http://schemas.openxmlformats.org/officeDocument/2006/relationships/hyperlink" Target="https://www.sportonline-foto.de/de/default_shop.asp?Eventnr=221&amp;Startnummer=1855" TargetMode="External" /><Relationship Id="rId84" Type="http://schemas.openxmlformats.org/officeDocument/2006/relationships/hyperlink" Target="https://www.sportonline-foto.de/de/default_shop.asp?Eventnr=221&amp;Startnummer=2319" TargetMode="External" /><Relationship Id="rId85" Type="http://schemas.openxmlformats.org/officeDocument/2006/relationships/hyperlink" Target="https://www.sportonline-foto.de/de/default_shop.asp?Eventnr=221&amp;Startnummer=2319" TargetMode="External" /><Relationship Id="rId86" Type="http://schemas.openxmlformats.org/officeDocument/2006/relationships/hyperlink" Target="https://www.sportonline-foto.de/de/default_shop.asp?Eventnr=221&amp;Startnummer=2320" TargetMode="External" /><Relationship Id="rId87" Type="http://schemas.openxmlformats.org/officeDocument/2006/relationships/hyperlink" Target="https://www.sportonline-foto.de/de/default_shop.asp?Eventnr=221&amp;Startnummer=2320" TargetMode="External" /><Relationship Id="rId88" Type="http://schemas.openxmlformats.org/officeDocument/2006/relationships/hyperlink" Target="https://www.sportonline-foto.de/de/default_shop.asp?Eventnr=221&amp;Startnummer=2321" TargetMode="External" /><Relationship Id="rId89" Type="http://schemas.openxmlformats.org/officeDocument/2006/relationships/hyperlink" Target="https://www.sportonline-foto.de/de/default_shop.asp?Eventnr=221&amp;Startnummer=2321" TargetMode="External" /><Relationship Id="rId90" Type="http://schemas.openxmlformats.org/officeDocument/2006/relationships/hyperlink" Target="https://www.sportonline-foto.de/de/default_shop.asp?Eventnr=221&amp;Startnummer=2308" TargetMode="External" /><Relationship Id="rId91" Type="http://schemas.openxmlformats.org/officeDocument/2006/relationships/hyperlink" Target="https://www.sportonline-foto.de/de/default_shop.asp?Eventnr=221&amp;Startnummer=2308" TargetMode="External" /><Relationship Id="rId92" Type="http://schemas.openxmlformats.org/officeDocument/2006/relationships/hyperlink" Target="https://www.sportonline-foto.de/de/default_shop.asp?Eventnr=221&amp;Startnummer=2323" TargetMode="External" /><Relationship Id="rId93" Type="http://schemas.openxmlformats.org/officeDocument/2006/relationships/hyperlink" Target="https://www.sportonline-foto.de/de/default_shop.asp?Eventnr=221&amp;Startnummer=2323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hyperlink" Target="https://www.sportonline-foto.de/de/default_shop.asp?Eventnr=221&amp;Startnummer=1848" TargetMode="External" /><Relationship Id="rId49" Type="http://schemas.openxmlformats.org/officeDocument/2006/relationships/hyperlink" Target="https://www.sportonline-foto.de/de/default_shop.asp?Eventnr=221&amp;Startnummer=1848" TargetMode="External" /><Relationship Id="rId50" Type="http://schemas.openxmlformats.org/officeDocument/2006/relationships/hyperlink" Target="https://www.sportonline-foto.de/de/default_shop.asp?Eventnr=221&amp;Startnummer=2309" TargetMode="External" /><Relationship Id="rId51" Type="http://schemas.openxmlformats.org/officeDocument/2006/relationships/hyperlink" Target="https://www.sportonline-foto.de/de/default_shop.asp?Eventnr=221&amp;Startnummer=2309" TargetMode="External" /><Relationship Id="rId52" Type="http://schemas.openxmlformats.org/officeDocument/2006/relationships/hyperlink" Target="https://www.sportonline-foto.de/de/default_shop.asp?Eventnr=221&amp;Startnummer=2307" TargetMode="External" /><Relationship Id="rId53" Type="http://schemas.openxmlformats.org/officeDocument/2006/relationships/hyperlink" Target="https://www.sportonline-foto.de/de/default_shop.asp?Eventnr=221&amp;Startnummer=2307" TargetMode="External" /><Relationship Id="rId54" Type="http://schemas.openxmlformats.org/officeDocument/2006/relationships/hyperlink" Target="https://www.sportonline-foto.de/de/default_shop.asp?Eventnr=221&amp;Startnummer=2310" TargetMode="External" /><Relationship Id="rId55" Type="http://schemas.openxmlformats.org/officeDocument/2006/relationships/hyperlink" Target="https://www.sportonline-foto.de/de/default_shop.asp?Eventnr=221&amp;Startnummer=2310" TargetMode="External" /><Relationship Id="rId56" Type="http://schemas.openxmlformats.org/officeDocument/2006/relationships/hyperlink" Target="https://www.sportonline-foto.de/de/default_shop.asp?Eventnr=221&amp;Startnummer=2311" TargetMode="External" /><Relationship Id="rId57" Type="http://schemas.openxmlformats.org/officeDocument/2006/relationships/hyperlink" Target="https://www.sportonline-foto.de/de/default_shop.asp?Eventnr=221&amp;Startnummer=2311" TargetMode="External" /><Relationship Id="rId58" Type="http://schemas.openxmlformats.org/officeDocument/2006/relationships/hyperlink" Target="https://www.sportonline-foto.de/de/default_shop.asp?Eventnr=221&amp;Startnummer=2312" TargetMode="External" /><Relationship Id="rId59" Type="http://schemas.openxmlformats.org/officeDocument/2006/relationships/hyperlink" Target="https://www.sportonline-foto.de/de/default_shop.asp?Eventnr=221&amp;Startnummer=2312" TargetMode="External" /><Relationship Id="rId60" Type="http://schemas.openxmlformats.org/officeDocument/2006/relationships/hyperlink" Target="https://www.sportonline-foto.de/de/default_shop.asp?Eventnr=221&amp;Startnummer=1849" TargetMode="External" /><Relationship Id="rId61" Type="http://schemas.openxmlformats.org/officeDocument/2006/relationships/hyperlink" Target="https://www.sportonline-foto.de/de/default_shop.asp?Eventnr=221&amp;Startnummer=1849" TargetMode="External" /><Relationship Id="rId62" Type="http://schemas.openxmlformats.org/officeDocument/2006/relationships/hyperlink" Target="https://www.sportonline-foto.de/de/default_shop.asp?Eventnr=221&amp;Startnummer=1850" TargetMode="External" /><Relationship Id="rId63" Type="http://schemas.openxmlformats.org/officeDocument/2006/relationships/hyperlink" Target="https://www.sportonline-foto.de/de/default_shop.asp?Eventnr=221&amp;Startnummer=1850" TargetMode="External" /><Relationship Id="rId64" Type="http://schemas.openxmlformats.org/officeDocument/2006/relationships/hyperlink" Target="https://www.sportonline-foto.de/de/default_shop.asp?Eventnr=221&amp;Startnummer=1851" TargetMode="External" /><Relationship Id="rId65" Type="http://schemas.openxmlformats.org/officeDocument/2006/relationships/hyperlink" Target="https://www.sportonline-foto.de/de/default_shop.asp?Eventnr=221&amp;Startnummer=1851" TargetMode="External" /><Relationship Id="rId66" Type="http://schemas.openxmlformats.org/officeDocument/2006/relationships/hyperlink" Target="https://www.sportonline-foto.de/de/default_shop.asp?Eventnr=221&amp;Startnummer=2314" TargetMode="External" /><Relationship Id="rId67" Type="http://schemas.openxmlformats.org/officeDocument/2006/relationships/hyperlink" Target="https://www.sportonline-foto.de/de/default_shop.asp?Eventnr=221&amp;Startnummer=2314" TargetMode="External" /><Relationship Id="rId68" Type="http://schemas.openxmlformats.org/officeDocument/2006/relationships/hyperlink" Target="https://www.sportonline-foto.de/de/default_shop.asp?Eventnr=221&amp;Startnummer=1846" TargetMode="External" /><Relationship Id="rId69" Type="http://schemas.openxmlformats.org/officeDocument/2006/relationships/hyperlink" Target="https://www.sportonline-foto.de/de/default_shop.asp?Eventnr=221&amp;Startnummer=1846" TargetMode="External" /><Relationship Id="rId70" Type="http://schemas.openxmlformats.org/officeDocument/2006/relationships/hyperlink" Target="https://www.sportonline-foto.de/de/default_shop.asp?Eventnr=221&amp;Startnummer=1852" TargetMode="External" /><Relationship Id="rId71" Type="http://schemas.openxmlformats.org/officeDocument/2006/relationships/hyperlink" Target="https://www.sportonline-foto.de/de/default_shop.asp?Eventnr=221&amp;Startnummer=1852" TargetMode="External" /><Relationship Id="rId72" Type="http://schemas.openxmlformats.org/officeDocument/2006/relationships/hyperlink" Target="https://www.sportonline-foto.de/de/default_shop.asp?Eventnr=221&amp;Startnummer=1844" TargetMode="External" /><Relationship Id="rId73" Type="http://schemas.openxmlformats.org/officeDocument/2006/relationships/hyperlink" Target="https://www.sportonline-foto.de/de/default_shop.asp?Eventnr=221&amp;Startnummer=1844" TargetMode="External" /><Relationship Id="rId74" Type="http://schemas.openxmlformats.org/officeDocument/2006/relationships/hyperlink" Target="https://www.sportonline-foto.de/de/default_shop.asp?Eventnr=221&amp;Startnummer=2315" TargetMode="External" /><Relationship Id="rId75" Type="http://schemas.openxmlformats.org/officeDocument/2006/relationships/hyperlink" Target="https://www.sportonline-foto.de/de/default_shop.asp?Eventnr=221&amp;Startnummer=2315" TargetMode="External" /><Relationship Id="rId76" Type="http://schemas.openxmlformats.org/officeDocument/2006/relationships/hyperlink" Target="https://www.sportonline-foto.de/de/default_shop.asp?Eventnr=221&amp;Startnummer=1853" TargetMode="External" /><Relationship Id="rId77" Type="http://schemas.openxmlformats.org/officeDocument/2006/relationships/hyperlink" Target="https://www.sportonline-foto.de/de/default_shop.asp?Eventnr=221&amp;Startnummer=1853" TargetMode="External" /><Relationship Id="rId78" Type="http://schemas.openxmlformats.org/officeDocument/2006/relationships/hyperlink" Target="https://www.sportonline-foto.de/de/default_shop.asp?Eventnr=221&amp;Startnummer=2316" TargetMode="External" /><Relationship Id="rId79" Type="http://schemas.openxmlformats.org/officeDocument/2006/relationships/hyperlink" Target="https://www.sportonline-foto.de/de/default_shop.asp?Eventnr=221&amp;Startnummer=2316" TargetMode="External" /><Relationship Id="rId80" Type="http://schemas.openxmlformats.org/officeDocument/2006/relationships/hyperlink" Target="https://www.sportonline-foto.de/de/default_shop.asp?Eventnr=221&amp;Startnummer=1854" TargetMode="External" /><Relationship Id="rId81" Type="http://schemas.openxmlformats.org/officeDocument/2006/relationships/hyperlink" Target="https://www.sportonline-foto.de/de/default_shop.asp?Eventnr=221&amp;Startnummer=1854" TargetMode="External" /><Relationship Id="rId82" Type="http://schemas.openxmlformats.org/officeDocument/2006/relationships/hyperlink" Target="https://www.sportonline-foto.de/de/default_shop.asp?Eventnr=221&amp;Startnummer=1855" TargetMode="External" /><Relationship Id="rId83" Type="http://schemas.openxmlformats.org/officeDocument/2006/relationships/hyperlink" Target="https://www.sportonline-foto.de/de/default_shop.asp?Eventnr=221&amp;Startnummer=1855" TargetMode="External" /><Relationship Id="rId84" Type="http://schemas.openxmlformats.org/officeDocument/2006/relationships/hyperlink" Target="https://www.sportonline-foto.de/de/default_shop.asp?Eventnr=221&amp;Startnummer=2319" TargetMode="External" /><Relationship Id="rId85" Type="http://schemas.openxmlformats.org/officeDocument/2006/relationships/hyperlink" Target="https://www.sportonline-foto.de/de/default_shop.asp?Eventnr=221&amp;Startnummer=2319" TargetMode="External" /><Relationship Id="rId86" Type="http://schemas.openxmlformats.org/officeDocument/2006/relationships/hyperlink" Target="https://www.sportonline-foto.de/de/default_shop.asp?Eventnr=221&amp;Startnummer=2320" TargetMode="External" /><Relationship Id="rId87" Type="http://schemas.openxmlformats.org/officeDocument/2006/relationships/hyperlink" Target="https://www.sportonline-foto.de/de/default_shop.asp?Eventnr=221&amp;Startnummer=2320" TargetMode="External" /><Relationship Id="rId88" Type="http://schemas.openxmlformats.org/officeDocument/2006/relationships/hyperlink" Target="https://www.sportonline-foto.de/de/default_shop.asp?Eventnr=221&amp;Startnummer=2321" TargetMode="External" /><Relationship Id="rId89" Type="http://schemas.openxmlformats.org/officeDocument/2006/relationships/hyperlink" Target="https://www.sportonline-foto.de/de/default_shop.asp?Eventnr=221&amp;Startnummer=2321" TargetMode="External" /><Relationship Id="rId90" Type="http://schemas.openxmlformats.org/officeDocument/2006/relationships/hyperlink" Target="https://www.sportonline-foto.de/de/default_shop.asp?Eventnr=221&amp;Startnummer=2308" TargetMode="External" /><Relationship Id="rId91" Type="http://schemas.openxmlformats.org/officeDocument/2006/relationships/hyperlink" Target="https://www.sportonline-foto.de/de/default_shop.asp?Eventnr=221&amp;Startnummer=2308" TargetMode="External" /><Relationship Id="rId92" Type="http://schemas.openxmlformats.org/officeDocument/2006/relationships/hyperlink" Target="https://www.sportonline-foto.de/de/default_shop.asp?Eventnr=221&amp;Startnummer=2323" TargetMode="External" /><Relationship Id="rId93" Type="http://schemas.openxmlformats.org/officeDocument/2006/relationships/hyperlink" Target="https://www.sportonline-foto.de/de/default_shop.asp?Eventnr=221&amp;Startnummer=2323" TargetMode="External" /><Relationship Id="rId94" Type="http://schemas.openxmlformats.org/officeDocument/2006/relationships/hyperlink" Target="https://www.sportonline-foto.de/de/default_shop.asp?Eventnr=221&amp;Startnummer=1848" TargetMode="External" /><Relationship Id="rId95" Type="http://schemas.openxmlformats.org/officeDocument/2006/relationships/hyperlink" Target="https://www.sportonline-foto.de/de/default_shop.asp?Eventnr=221&amp;Startnummer=1848" TargetMode="External" /><Relationship Id="rId96" Type="http://schemas.openxmlformats.org/officeDocument/2006/relationships/hyperlink" Target="https://www.sportonline-foto.de/de/default_shop.asp?Eventnr=221&amp;Startnummer=2309" TargetMode="External" /><Relationship Id="rId97" Type="http://schemas.openxmlformats.org/officeDocument/2006/relationships/hyperlink" Target="https://www.sportonline-foto.de/de/default_shop.asp?Eventnr=221&amp;Startnummer=2309" TargetMode="External" /><Relationship Id="rId98" Type="http://schemas.openxmlformats.org/officeDocument/2006/relationships/hyperlink" Target="https://www.sportonline-foto.de/de/default_shop.asp?Eventnr=221&amp;Startnummer=2307" TargetMode="External" /><Relationship Id="rId99" Type="http://schemas.openxmlformats.org/officeDocument/2006/relationships/hyperlink" Target="https://www.sportonline-foto.de/de/default_shop.asp?Eventnr=221&amp;Startnummer=2307" TargetMode="External" /><Relationship Id="rId100" Type="http://schemas.openxmlformats.org/officeDocument/2006/relationships/hyperlink" Target="https://www.sportonline-foto.de/de/default_shop.asp?Eventnr=221&amp;Startnummer=2310" TargetMode="External" /><Relationship Id="rId101" Type="http://schemas.openxmlformats.org/officeDocument/2006/relationships/hyperlink" Target="https://www.sportonline-foto.de/de/default_shop.asp?Eventnr=221&amp;Startnummer=2310" TargetMode="External" /><Relationship Id="rId102" Type="http://schemas.openxmlformats.org/officeDocument/2006/relationships/hyperlink" Target="https://www.sportonline-foto.de/de/default_shop.asp?Eventnr=221&amp;Startnummer=2311" TargetMode="External" /><Relationship Id="rId103" Type="http://schemas.openxmlformats.org/officeDocument/2006/relationships/hyperlink" Target="https://www.sportonline-foto.de/de/default_shop.asp?Eventnr=221&amp;Startnummer=2311" TargetMode="External" /><Relationship Id="rId104" Type="http://schemas.openxmlformats.org/officeDocument/2006/relationships/hyperlink" Target="https://www.sportonline-foto.de/de/default_shop.asp?Eventnr=221&amp;Startnummer=2312" TargetMode="External" /><Relationship Id="rId105" Type="http://schemas.openxmlformats.org/officeDocument/2006/relationships/hyperlink" Target="https://www.sportonline-foto.de/de/default_shop.asp?Eventnr=221&amp;Startnummer=2312" TargetMode="External" /><Relationship Id="rId106" Type="http://schemas.openxmlformats.org/officeDocument/2006/relationships/hyperlink" Target="https://www.sportonline-foto.de/de/default_shop.asp?Eventnr=221&amp;Startnummer=1849" TargetMode="External" /><Relationship Id="rId107" Type="http://schemas.openxmlformats.org/officeDocument/2006/relationships/hyperlink" Target="https://www.sportonline-foto.de/de/default_shop.asp?Eventnr=221&amp;Startnummer=1849" TargetMode="External" /><Relationship Id="rId108" Type="http://schemas.openxmlformats.org/officeDocument/2006/relationships/hyperlink" Target="https://www.sportonline-foto.de/de/default_shop.asp?Eventnr=221&amp;Startnummer=1850" TargetMode="External" /><Relationship Id="rId109" Type="http://schemas.openxmlformats.org/officeDocument/2006/relationships/hyperlink" Target="https://www.sportonline-foto.de/de/default_shop.asp?Eventnr=221&amp;Startnummer=1850" TargetMode="External" /><Relationship Id="rId110" Type="http://schemas.openxmlformats.org/officeDocument/2006/relationships/hyperlink" Target="https://www.sportonline-foto.de/de/default_shop.asp?Eventnr=221&amp;Startnummer=1851" TargetMode="External" /><Relationship Id="rId111" Type="http://schemas.openxmlformats.org/officeDocument/2006/relationships/hyperlink" Target="https://www.sportonline-foto.de/de/default_shop.asp?Eventnr=221&amp;Startnummer=1851" TargetMode="External" /><Relationship Id="rId112" Type="http://schemas.openxmlformats.org/officeDocument/2006/relationships/hyperlink" Target="https://www.sportonline-foto.de/de/default_shop.asp?Eventnr=221&amp;Startnummer=2314" TargetMode="External" /><Relationship Id="rId113" Type="http://schemas.openxmlformats.org/officeDocument/2006/relationships/hyperlink" Target="https://www.sportonline-foto.de/de/default_shop.asp?Eventnr=221&amp;Startnummer=2314" TargetMode="External" /><Relationship Id="rId114" Type="http://schemas.openxmlformats.org/officeDocument/2006/relationships/hyperlink" Target="https://www.sportonline-foto.de/de/default_shop.asp?Eventnr=221&amp;Startnummer=1846" TargetMode="External" /><Relationship Id="rId115" Type="http://schemas.openxmlformats.org/officeDocument/2006/relationships/hyperlink" Target="https://www.sportonline-foto.de/de/default_shop.asp?Eventnr=221&amp;Startnummer=1846" TargetMode="External" /><Relationship Id="rId116" Type="http://schemas.openxmlformats.org/officeDocument/2006/relationships/hyperlink" Target="https://www.sportonline-foto.de/de/default_shop.asp?Eventnr=221&amp;Startnummer=1852" TargetMode="External" /><Relationship Id="rId117" Type="http://schemas.openxmlformats.org/officeDocument/2006/relationships/hyperlink" Target="https://www.sportonline-foto.de/de/default_shop.asp?Eventnr=221&amp;Startnummer=1852" TargetMode="External" /><Relationship Id="rId118" Type="http://schemas.openxmlformats.org/officeDocument/2006/relationships/hyperlink" Target="https://www.sportonline-foto.de/de/default_shop.asp?Eventnr=221&amp;Startnummer=1844" TargetMode="External" /><Relationship Id="rId119" Type="http://schemas.openxmlformats.org/officeDocument/2006/relationships/hyperlink" Target="https://www.sportonline-foto.de/de/default_shop.asp?Eventnr=221&amp;Startnummer=1844" TargetMode="External" /><Relationship Id="rId120" Type="http://schemas.openxmlformats.org/officeDocument/2006/relationships/hyperlink" Target="https://www.sportonline-foto.de/de/default_shop.asp?Eventnr=221&amp;Startnummer=2315" TargetMode="External" /><Relationship Id="rId121" Type="http://schemas.openxmlformats.org/officeDocument/2006/relationships/hyperlink" Target="https://www.sportonline-foto.de/de/default_shop.asp?Eventnr=221&amp;Startnummer=2315" TargetMode="External" /><Relationship Id="rId122" Type="http://schemas.openxmlformats.org/officeDocument/2006/relationships/hyperlink" Target="https://www.sportonline-foto.de/de/default_shop.asp?Eventnr=221&amp;Startnummer=1853" TargetMode="External" /><Relationship Id="rId123" Type="http://schemas.openxmlformats.org/officeDocument/2006/relationships/hyperlink" Target="https://www.sportonline-foto.de/de/default_shop.asp?Eventnr=221&amp;Startnummer=1853" TargetMode="External" /><Relationship Id="rId124" Type="http://schemas.openxmlformats.org/officeDocument/2006/relationships/hyperlink" Target="https://www.sportonline-foto.de/de/default_shop.asp?Eventnr=221&amp;Startnummer=2316" TargetMode="External" /><Relationship Id="rId125" Type="http://schemas.openxmlformats.org/officeDocument/2006/relationships/hyperlink" Target="https://www.sportonline-foto.de/de/default_shop.asp?Eventnr=221&amp;Startnummer=2316" TargetMode="External" /><Relationship Id="rId126" Type="http://schemas.openxmlformats.org/officeDocument/2006/relationships/hyperlink" Target="https://www.sportonline-foto.de/de/default_shop.asp?Eventnr=221&amp;Startnummer=1854" TargetMode="External" /><Relationship Id="rId127" Type="http://schemas.openxmlformats.org/officeDocument/2006/relationships/hyperlink" Target="https://www.sportonline-foto.de/de/default_shop.asp?Eventnr=221&amp;Startnummer=1854" TargetMode="External" /><Relationship Id="rId128" Type="http://schemas.openxmlformats.org/officeDocument/2006/relationships/hyperlink" Target="https://www.sportonline-foto.de/de/default_shop.asp?Eventnr=221&amp;Startnummer=1855" TargetMode="External" /><Relationship Id="rId129" Type="http://schemas.openxmlformats.org/officeDocument/2006/relationships/hyperlink" Target="https://www.sportonline-foto.de/de/default_shop.asp?Eventnr=221&amp;Startnummer=1855" TargetMode="External" /><Relationship Id="rId130" Type="http://schemas.openxmlformats.org/officeDocument/2006/relationships/hyperlink" Target="https://www.sportonline-foto.de/de/default_shop.asp?Eventnr=221&amp;Startnummer=2319" TargetMode="External" /><Relationship Id="rId131" Type="http://schemas.openxmlformats.org/officeDocument/2006/relationships/hyperlink" Target="https://www.sportonline-foto.de/de/default_shop.asp?Eventnr=221&amp;Startnummer=2319" TargetMode="External" /><Relationship Id="rId132" Type="http://schemas.openxmlformats.org/officeDocument/2006/relationships/hyperlink" Target="https://www.sportonline-foto.de/de/default_shop.asp?Eventnr=221&amp;Startnummer=2320" TargetMode="External" /><Relationship Id="rId133" Type="http://schemas.openxmlformats.org/officeDocument/2006/relationships/hyperlink" Target="https://www.sportonline-foto.de/de/default_shop.asp?Eventnr=221&amp;Startnummer=2320" TargetMode="External" /><Relationship Id="rId134" Type="http://schemas.openxmlformats.org/officeDocument/2006/relationships/hyperlink" Target="https://www.sportonline-foto.de/de/default_shop.asp?Eventnr=221&amp;Startnummer=2321" TargetMode="External" /><Relationship Id="rId135" Type="http://schemas.openxmlformats.org/officeDocument/2006/relationships/hyperlink" Target="https://www.sportonline-foto.de/de/default_shop.asp?Eventnr=221&amp;Startnummer=2321" TargetMode="External" /><Relationship Id="rId136" Type="http://schemas.openxmlformats.org/officeDocument/2006/relationships/hyperlink" Target="https://www.sportonline-foto.de/de/default_shop.asp?Eventnr=221&amp;Startnummer=2308" TargetMode="External" /><Relationship Id="rId137" Type="http://schemas.openxmlformats.org/officeDocument/2006/relationships/hyperlink" Target="https://www.sportonline-foto.de/de/default_shop.asp?Eventnr=221&amp;Startnummer=2308" TargetMode="External" /><Relationship Id="rId138" Type="http://schemas.openxmlformats.org/officeDocument/2006/relationships/hyperlink" Target="https://www.sportonline-foto.de/de/default_shop.asp?Eventnr=221&amp;Startnummer=2323" TargetMode="External" /><Relationship Id="rId139" Type="http://schemas.openxmlformats.org/officeDocument/2006/relationships/hyperlink" Target="https://www.sportonline-foto.de/de/default_shop.asp?Eventnr=221&amp;Startnummer=2323" TargetMode="External" /><Relationship Id="rId140" Type="http://schemas.openxmlformats.org/officeDocument/2006/relationships/hyperlink" Target="https://www.sportonline-foto.de/de/default_shop.asp?Eventnr=221&amp;Startnummer=1848" TargetMode="External" /><Relationship Id="rId141" Type="http://schemas.openxmlformats.org/officeDocument/2006/relationships/hyperlink" Target="https://www.sportonline-foto.de/de/default_shop.asp?Eventnr=221&amp;Startnummer=1848" TargetMode="External" /><Relationship Id="rId142" Type="http://schemas.openxmlformats.org/officeDocument/2006/relationships/hyperlink" Target="https://www.sportonline-foto.de/de/default_shop.asp?Eventnr=221&amp;Startnummer=2309" TargetMode="External" /><Relationship Id="rId143" Type="http://schemas.openxmlformats.org/officeDocument/2006/relationships/hyperlink" Target="https://www.sportonline-foto.de/de/default_shop.asp?Eventnr=221&amp;Startnummer=2309" TargetMode="External" /><Relationship Id="rId144" Type="http://schemas.openxmlformats.org/officeDocument/2006/relationships/hyperlink" Target="https://www.sportonline-foto.de/de/default_shop.asp?Eventnr=221&amp;Startnummer=2307" TargetMode="External" /><Relationship Id="rId145" Type="http://schemas.openxmlformats.org/officeDocument/2006/relationships/hyperlink" Target="https://www.sportonline-foto.de/de/default_shop.asp?Eventnr=221&amp;Startnummer=2307" TargetMode="External" /><Relationship Id="rId146" Type="http://schemas.openxmlformats.org/officeDocument/2006/relationships/hyperlink" Target="https://www.sportonline-foto.de/de/default_shop.asp?Eventnr=221&amp;Startnummer=2310" TargetMode="External" /><Relationship Id="rId147" Type="http://schemas.openxmlformats.org/officeDocument/2006/relationships/hyperlink" Target="https://www.sportonline-foto.de/de/default_shop.asp?Eventnr=221&amp;Startnummer=2310" TargetMode="External" /><Relationship Id="rId148" Type="http://schemas.openxmlformats.org/officeDocument/2006/relationships/hyperlink" Target="https://www.sportonline-foto.de/de/default_shop.asp?Eventnr=221&amp;Startnummer=2311" TargetMode="External" /><Relationship Id="rId149" Type="http://schemas.openxmlformats.org/officeDocument/2006/relationships/hyperlink" Target="https://www.sportonline-foto.de/de/default_shop.asp?Eventnr=221&amp;Startnummer=2311" TargetMode="External" /><Relationship Id="rId150" Type="http://schemas.openxmlformats.org/officeDocument/2006/relationships/hyperlink" Target="https://www.sportonline-foto.de/de/default_shop.asp?Eventnr=221&amp;Startnummer=2312" TargetMode="External" /><Relationship Id="rId151" Type="http://schemas.openxmlformats.org/officeDocument/2006/relationships/hyperlink" Target="https://www.sportonline-foto.de/de/default_shop.asp?Eventnr=221&amp;Startnummer=2312" TargetMode="External" /><Relationship Id="rId152" Type="http://schemas.openxmlformats.org/officeDocument/2006/relationships/hyperlink" Target="https://www.sportonline-foto.de/de/default_shop.asp?Eventnr=221&amp;Startnummer=1849" TargetMode="External" /><Relationship Id="rId153" Type="http://schemas.openxmlformats.org/officeDocument/2006/relationships/hyperlink" Target="https://www.sportonline-foto.de/de/default_shop.asp?Eventnr=221&amp;Startnummer=1849" TargetMode="External" /><Relationship Id="rId154" Type="http://schemas.openxmlformats.org/officeDocument/2006/relationships/hyperlink" Target="https://www.sportonline-foto.de/de/default_shop.asp?Eventnr=221&amp;Startnummer=1850" TargetMode="External" /><Relationship Id="rId155" Type="http://schemas.openxmlformats.org/officeDocument/2006/relationships/hyperlink" Target="https://www.sportonline-foto.de/de/default_shop.asp?Eventnr=221&amp;Startnummer=1850" TargetMode="External" /><Relationship Id="rId156" Type="http://schemas.openxmlformats.org/officeDocument/2006/relationships/hyperlink" Target="https://www.sportonline-foto.de/de/default_shop.asp?Eventnr=221&amp;Startnummer=1851" TargetMode="External" /><Relationship Id="rId157" Type="http://schemas.openxmlformats.org/officeDocument/2006/relationships/hyperlink" Target="https://www.sportonline-foto.de/de/default_shop.asp?Eventnr=221&amp;Startnummer=1851" TargetMode="External" /><Relationship Id="rId158" Type="http://schemas.openxmlformats.org/officeDocument/2006/relationships/hyperlink" Target="https://www.sportonline-foto.de/de/default_shop.asp?Eventnr=221&amp;Startnummer=2314" TargetMode="External" /><Relationship Id="rId159" Type="http://schemas.openxmlformats.org/officeDocument/2006/relationships/hyperlink" Target="https://www.sportonline-foto.de/de/default_shop.asp?Eventnr=221&amp;Startnummer=2314" TargetMode="External" /><Relationship Id="rId160" Type="http://schemas.openxmlformats.org/officeDocument/2006/relationships/hyperlink" Target="https://www.sportonline-foto.de/de/default_shop.asp?Eventnr=221&amp;Startnummer=1846" TargetMode="External" /><Relationship Id="rId161" Type="http://schemas.openxmlformats.org/officeDocument/2006/relationships/hyperlink" Target="https://www.sportonline-foto.de/de/default_shop.asp?Eventnr=221&amp;Startnummer=1846" TargetMode="External" /><Relationship Id="rId162" Type="http://schemas.openxmlformats.org/officeDocument/2006/relationships/hyperlink" Target="https://www.sportonline-foto.de/de/default_shop.asp?Eventnr=221&amp;Startnummer=1852" TargetMode="External" /><Relationship Id="rId163" Type="http://schemas.openxmlformats.org/officeDocument/2006/relationships/hyperlink" Target="https://www.sportonline-foto.de/de/default_shop.asp?Eventnr=221&amp;Startnummer=1852" TargetMode="External" /><Relationship Id="rId164" Type="http://schemas.openxmlformats.org/officeDocument/2006/relationships/hyperlink" Target="https://www.sportonline-foto.de/de/default_shop.asp?Eventnr=221&amp;Startnummer=1844" TargetMode="External" /><Relationship Id="rId165" Type="http://schemas.openxmlformats.org/officeDocument/2006/relationships/hyperlink" Target="https://www.sportonline-foto.de/de/default_shop.asp?Eventnr=221&amp;Startnummer=1844" TargetMode="External" /><Relationship Id="rId166" Type="http://schemas.openxmlformats.org/officeDocument/2006/relationships/hyperlink" Target="https://www.sportonline-foto.de/de/default_shop.asp?Eventnr=221&amp;Startnummer=2315" TargetMode="External" /><Relationship Id="rId167" Type="http://schemas.openxmlformats.org/officeDocument/2006/relationships/hyperlink" Target="https://www.sportonline-foto.de/de/default_shop.asp?Eventnr=221&amp;Startnummer=2315" TargetMode="External" /><Relationship Id="rId168" Type="http://schemas.openxmlformats.org/officeDocument/2006/relationships/hyperlink" Target="https://www.sportonline-foto.de/de/default_shop.asp?Eventnr=221&amp;Startnummer=1853" TargetMode="External" /><Relationship Id="rId169" Type="http://schemas.openxmlformats.org/officeDocument/2006/relationships/hyperlink" Target="https://www.sportonline-foto.de/de/default_shop.asp?Eventnr=221&amp;Startnummer=1853" TargetMode="External" /><Relationship Id="rId170" Type="http://schemas.openxmlformats.org/officeDocument/2006/relationships/hyperlink" Target="https://www.sportonline-foto.de/de/default_shop.asp?Eventnr=221&amp;Startnummer=2316" TargetMode="External" /><Relationship Id="rId171" Type="http://schemas.openxmlformats.org/officeDocument/2006/relationships/hyperlink" Target="https://www.sportonline-foto.de/de/default_shop.asp?Eventnr=221&amp;Startnummer=2316" TargetMode="External" /><Relationship Id="rId172" Type="http://schemas.openxmlformats.org/officeDocument/2006/relationships/hyperlink" Target="https://www.sportonline-foto.de/de/default_shop.asp?Eventnr=221&amp;Startnummer=1854" TargetMode="External" /><Relationship Id="rId173" Type="http://schemas.openxmlformats.org/officeDocument/2006/relationships/hyperlink" Target="https://www.sportonline-foto.de/de/default_shop.asp?Eventnr=221&amp;Startnummer=1854" TargetMode="External" /><Relationship Id="rId174" Type="http://schemas.openxmlformats.org/officeDocument/2006/relationships/hyperlink" Target="https://www.sportonline-foto.de/de/default_shop.asp?Eventnr=221&amp;Startnummer=1855" TargetMode="External" /><Relationship Id="rId175" Type="http://schemas.openxmlformats.org/officeDocument/2006/relationships/hyperlink" Target="https://www.sportonline-foto.de/de/default_shop.asp?Eventnr=221&amp;Startnummer=1855" TargetMode="External" /><Relationship Id="rId176" Type="http://schemas.openxmlformats.org/officeDocument/2006/relationships/hyperlink" Target="https://www.sportonline-foto.de/de/default_shop.asp?Eventnr=221&amp;Startnummer=2319" TargetMode="External" /><Relationship Id="rId177" Type="http://schemas.openxmlformats.org/officeDocument/2006/relationships/hyperlink" Target="https://www.sportonline-foto.de/de/default_shop.asp?Eventnr=221&amp;Startnummer=2319" TargetMode="External" /><Relationship Id="rId178" Type="http://schemas.openxmlformats.org/officeDocument/2006/relationships/hyperlink" Target="https://www.sportonline-foto.de/de/default_shop.asp?Eventnr=221&amp;Startnummer=2320" TargetMode="External" /><Relationship Id="rId179" Type="http://schemas.openxmlformats.org/officeDocument/2006/relationships/hyperlink" Target="https://www.sportonline-foto.de/de/default_shop.asp?Eventnr=221&amp;Startnummer=2320" TargetMode="External" /><Relationship Id="rId180" Type="http://schemas.openxmlformats.org/officeDocument/2006/relationships/hyperlink" Target="https://www.sportonline-foto.de/de/default_shop.asp?Eventnr=221&amp;Startnummer=2321" TargetMode="External" /><Relationship Id="rId181" Type="http://schemas.openxmlformats.org/officeDocument/2006/relationships/hyperlink" Target="https://www.sportonline-foto.de/de/default_shop.asp?Eventnr=221&amp;Startnummer=2321" TargetMode="External" /><Relationship Id="rId182" Type="http://schemas.openxmlformats.org/officeDocument/2006/relationships/hyperlink" Target="https://www.sportonline-foto.de/de/default_shop.asp?Eventnr=221&amp;Startnummer=2308" TargetMode="External" /><Relationship Id="rId183" Type="http://schemas.openxmlformats.org/officeDocument/2006/relationships/hyperlink" Target="https://www.sportonline-foto.de/de/default_shop.asp?Eventnr=221&amp;Startnummer=2308" TargetMode="External" /><Relationship Id="rId184" Type="http://schemas.openxmlformats.org/officeDocument/2006/relationships/hyperlink" Target="https://www.sportonline-foto.de/de/default_shop.asp?Eventnr=221&amp;Startnummer=2323" TargetMode="External" /><Relationship Id="rId185" Type="http://schemas.openxmlformats.org/officeDocument/2006/relationships/hyperlink" Target="https://www.sportonline-foto.de/de/default_shop.asp?Eventnr=221&amp;Startnummer=2323" TargetMode="External" /><Relationship Id="rId186" Type="http://schemas.openxmlformats.org/officeDocument/2006/relationships/hyperlink" Target="https://www.sportonline-foto.de/de/default_shop.asp?Eventnr=221&amp;Startnummer=1848" TargetMode="External" /><Relationship Id="rId187" Type="http://schemas.openxmlformats.org/officeDocument/2006/relationships/hyperlink" Target="https://www.sportonline-foto.de/de/default_shop.asp?Eventnr=221&amp;Startnummer=1848" TargetMode="External" /><Relationship Id="rId188" Type="http://schemas.openxmlformats.org/officeDocument/2006/relationships/hyperlink" Target="https://www.sportonline-foto.de/de/default_shop.asp?Eventnr=221&amp;Startnummer=2309" TargetMode="External" /><Relationship Id="rId189" Type="http://schemas.openxmlformats.org/officeDocument/2006/relationships/hyperlink" Target="https://www.sportonline-foto.de/de/default_shop.asp?Eventnr=221&amp;Startnummer=2309" TargetMode="External" /><Relationship Id="rId190" Type="http://schemas.openxmlformats.org/officeDocument/2006/relationships/hyperlink" Target="https://www.sportonline-foto.de/de/default_shop.asp?Eventnr=221&amp;Startnummer=2307" TargetMode="External" /><Relationship Id="rId191" Type="http://schemas.openxmlformats.org/officeDocument/2006/relationships/hyperlink" Target="https://www.sportonline-foto.de/de/default_shop.asp?Eventnr=221&amp;Startnummer=2307" TargetMode="External" /><Relationship Id="rId192" Type="http://schemas.openxmlformats.org/officeDocument/2006/relationships/hyperlink" Target="https://www.sportonline-foto.de/de/default_shop.asp?Eventnr=221&amp;Startnummer=2310" TargetMode="External" /><Relationship Id="rId193" Type="http://schemas.openxmlformats.org/officeDocument/2006/relationships/hyperlink" Target="https://www.sportonline-foto.de/de/default_shop.asp?Eventnr=221&amp;Startnummer=2310" TargetMode="External" /><Relationship Id="rId194" Type="http://schemas.openxmlformats.org/officeDocument/2006/relationships/hyperlink" Target="https://www.sportonline-foto.de/de/default_shop.asp?Eventnr=221&amp;Startnummer=2311" TargetMode="External" /><Relationship Id="rId195" Type="http://schemas.openxmlformats.org/officeDocument/2006/relationships/hyperlink" Target="https://www.sportonline-foto.de/de/default_shop.asp?Eventnr=221&amp;Startnummer=2311" TargetMode="External" /><Relationship Id="rId196" Type="http://schemas.openxmlformats.org/officeDocument/2006/relationships/hyperlink" Target="https://www.sportonline-foto.de/de/default_shop.asp?Eventnr=221&amp;Startnummer=2312" TargetMode="External" /><Relationship Id="rId197" Type="http://schemas.openxmlformats.org/officeDocument/2006/relationships/hyperlink" Target="https://www.sportonline-foto.de/de/default_shop.asp?Eventnr=221&amp;Startnummer=2312" TargetMode="External" /><Relationship Id="rId198" Type="http://schemas.openxmlformats.org/officeDocument/2006/relationships/hyperlink" Target="https://www.sportonline-foto.de/de/default_shop.asp?Eventnr=221&amp;Startnummer=1849" TargetMode="External" /><Relationship Id="rId199" Type="http://schemas.openxmlformats.org/officeDocument/2006/relationships/hyperlink" Target="https://www.sportonline-foto.de/de/default_shop.asp?Eventnr=221&amp;Startnummer=1849" TargetMode="External" /><Relationship Id="rId200" Type="http://schemas.openxmlformats.org/officeDocument/2006/relationships/hyperlink" Target="https://www.sportonline-foto.de/de/default_shop.asp?Eventnr=221&amp;Startnummer=1850" TargetMode="External" /><Relationship Id="rId201" Type="http://schemas.openxmlformats.org/officeDocument/2006/relationships/hyperlink" Target="https://www.sportonline-foto.de/de/default_shop.asp?Eventnr=221&amp;Startnummer=1850" TargetMode="External" /><Relationship Id="rId202" Type="http://schemas.openxmlformats.org/officeDocument/2006/relationships/hyperlink" Target="https://www.sportonline-foto.de/de/default_shop.asp?Eventnr=221&amp;Startnummer=1851" TargetMode="External" /><Relationship Id="rId203" Type="http://schemas.openxmlformats.org/officeDocument/2006/relationships/hyperlink" Target="https://www.sportonline-foto.de/de/default_shop.asp?Eventnr=221&amp;Startnummer=1851" TargetMode="External" /><Relationship Id="rId204" Type="http://schemas.openxmlformats.org/officeDocument/2006/relationships/hyperlink" Target="https://www.sportonline-foto.de/de/default_shop.asp?Eventnr=221&amp;Startnummer=2314" TargetMode="External" /><Relationship Id="rId205" Type="http://schemas.openxmlformats.org/officeDocument/2006/relationships/hyperlink" Target="https://www.sportonline-foto.de/de/default_shop.asp?Eventnr=221&amp;Startnummer=2314" TargetMode="External" /><Relationship Id="rId206" Type="http://schemas.openxmlformats.org/officeDocument/2006/relationships/hyperlink" Target="https://www.sportonline-foto.de/de/default_shop.asp?Eventnr=221&amp;Startnummer=1846" TargetMode="External" /><Relationship Id="rId207" Type="http://schemas.openxmlformats.org/officeDocument/2006/relationships/hyperlink" Target="https://www.sportonline-foto.de/de/default_shop.asp?Eventnr=221&amp;Startnummer=1846" TargetMode="External" /><Relationship Id="rId208" Type="http://schemas.openxmlformats.org/officeDocument/2006/relationships/hyperlink" Target="https://www.sportonline-foto.de/de/default_shop.asp?Eventnr=221&amp;Startnummer=1852" TargetMode="External" /><Relationship Id="rId209" Type="http://schemas.openxmlformats.org/officeDocument/2006/relationships/hyperlink" Target="https://www.sportonline-foto.de/de/default_shop.asp?Eventnr=221&amp;Startnummer=1852" TargetMode="External" /><Relationship Id="rId210" Type="http://schemas.openxmlformats.org/officeDocument/2006/relationships/hyperlink" Target="https://www.sportonline-foto.de/de/default_shop.asp?Eventnr=221&amp;Startnummer=1844" TargetMode="External" /><Relationship Id="rId211" Type="http://schemas.openxmlformats.org/officeDocument/2006/relationships/hyperlink" Target="https://www.sportonline-foto.de/de/default_shop.asp?Eventnr=221&amp;Startnummer=1844" TargetMode="External" /><Relationship Id="rId212" Type="http://schemas.openxmlformats.org/officeDocument/2006/relationships/hyperlink" Target="https://www.sportonline-foto.de/de/default_shop.asp?Eventnr=221&amp;Startnummer=2315" TargetMode="External" /><Relationship Id="rId213" Type="http://schemas.openxmlformats.org/officeDocument/2006/relationships/hyperlink" Target="https://www.sportonline-foto.de/de/default_shop.asp?Eventnr=221&amp;Startnummer=2315" TargetMode="External" /><Relationship Id="rId214" Type="http://schemas.openxmlformats.org/officeDocument/2006/relationships/hyperlink" Target="https://www.sportonline-foto.de/de/default_shop.asp?Eventnr=221&amp;Startnummer=1853" TargetMode="External" /><Relationship Id="rId215" Type="http://schemas.openxmlformats.org/officeDocument/2006/relationships/hyperlink" Target="https://www.sportonline-foto.de/de/default_shop.asp?Eventnr=221&amp;Startnummer=1853" TargetMode="External" /><Relationship Id="rId216" Type="http://schemas.openxmlformats.org/officeDocument/2006/relationships/hyperlink" Target="https://www.sportonline-foto.de/de/default_shop.asp?Eventnr=221&amp;Startnummer=2316" TargetMode="External" /><Relationship Id="rId217" Type="http://schemas.openxmlformats.org/officeDocument/2006/relationships/hyperlink" Target="https://www.sportonline-foto.de/de/default_shop.asp?Eventnr=221&amp;Startnummer=2316" TargetMode="External" /><Relationship Id="rId218" Type="http://schemas.openxmlformats.org/officeDocument/2006/relationships/hyperlink" Target="https://www.sportonline-foto.de/de/default_shop.asp?Eventnr=221&amp;Startnummer=1854" TargetMode="External" /><Relationship Id="rId219" Type="http://schemas.openxmlformats.org/officeDocument/2006/relationships/hyperlink" Target="https://www.sportonline-foto.de/de/default_shop.asp?Eventnr=221&amp;Startnummer=1854" TargetMode="External" /><Relationship Id="rId220" Type="http://schemas.openxmlformats.org/officeDocument/2006/relationships/hyperlink" Target="https://www.sportonline-foto.de/de/default_shop.asp?Eventnr=221&amp;Startnummer=1855" TargetMode="External" /><Relationship Id="rId221" Type="http://schemas.openxmlformats.org/officeDocument/2006/relationships/hyperlink" Target="https://www.sportonline-foto.de/de/default_shop.asp?Eventnr=221&amp;Startnummer=1855" TargetMode="External" /><Relationship Id="rId222" Type="http://schemas.openxmlformats.org/officeDocument/2006/relationships/hyperlink" Target="https://www.sportonline-foto.de/de/default_shop.asp?Eventnr=221&amp;Startnummer=2319" TargetMode="External" /><Relationship Id="rId223" Type="http://schemas.openxmlformats.org/officeDocument/2006/relationships/hyperlink" Target="https://www.sportonline-foto.de/de/default_shop.asp?Eventnr=221&amp;Startnummer=2319" TargetMode="External" /><Relationship Id="rId224" Type="http://schemas.openxmlformats.org/officeDocument/2006/relationships/hyperlink" Target="https://www.sportonline-foto.de/de/default_shop.asp?Eventnr=221&amp;Startnummer=2320" TargetMode="External" /><Relationship Id="rId225" Type="http://schemas.openxmlformats.org/officeDocument/2006/relationships/hyperlink" Target="https://www.sportonline-foto.de/de/default_shop.asp?Eventnr=221&amp;Startnummer=2320" TargetMode="External" /><Relationship Id="rId226" Type="http://schemas.openxmlformats.org/officeDocument/2006/relationships/hyperlink" Target="https://www.sportonline-foto.de/de/default_shop.asp?Eventnr=221&amp;Startnummer=2321" TargetMode="External" /><Relationship Id="rId227" Type="http://schemas.openxmlformats.org/officeDocument/2006/relationships/hyperlink" Target="https://www.sportonline-foto.de/de/default_shop.asp?Eventnr=221&amp;Startnummer=2321" TargetMode="External" /><Relationship Id="rId228" Type="http://schemas.openxmlformats.org/officeDocument/2006/relationships/hyperlink" Target="https://www.sportonline-foto.de/de/default_shop.asp?Eventnr=221&amp;Startnummer=2308" TargetMode="External" /><Relationship Id="rId229" Type="http://schemas.openxmlformats.org/officeDocument/2006/relationships/hyperlink" Target="https://www.sportonline-foto.de/de/default_shop.asp?Eventnr=221&amp;Startnummer=2308" TargetMode="External" /><Relationship Id="rId230" Type="http://schemas.openxmlformats.org/officeDocument/2006/relationships/hyperlink" Target="https://www.sportonline-foto.de/de/default_shop.asp?Eventnr=221&amp;Startnummer=2323" TargetMode="External" /><Relationship Id="rId231" Type="http://schemas.openxmlformats.org/officeDocument/2006/relationships/hyperlink" Target="https://www.sportonline-foto.de/de/default_shop.asp?Eventnr=221&amp;Startnummer=2323" TargetMode="External" /><Relationship Id="rId232" Type="http://schemas.openxmlformats.org/officeDocument/2006/relationships/hyperlink" Target="https://www.sportonline-foto.de/de/default_shop.asp?Eventnr=221&amp;Startnummer=1848" TargetMode="External" /><Relationship Id="rId233" Type="http://schemas.openxmlformats.org/officeDocument/2006/relationships/hyperlink" Target="https://www.sportonline-foto.de/de/default_shop.asp?Eventnr=221&amp;Startnummer=1848" TargetMode="External" /><Relationship Id="rId234" Type="http://schemas.openxmlformats.org/officeDocument/2006/relationships/hyperlink" Target="https://www.sportonline-foto.de/de/default_shop.asp?Eventnr=221&amp;Startnummer=2309" TargetMode="External" /><Relationship Id="rId235" Type="http://schemas.openxmlformats.org/officeDocument/2006/relationships/hyperlink" Target="https://www.sportonline-foto.de/de/default_shop.asp?Eventnr=221&amp;Startnummer=2309" TargetMode="External" /><Relationship Id="rId236" Type="http://schemas.openxmlformats.org/officeDocument/2006/relationships/hyperlink" Target="https://www.sportonline-foto.de/de/default_shop.asp?Eventnr=221&amp;Startnummer=2307" TargetMode="External" /><Relationship Id="rId237" Type="http://schemas.openxmlformats.org/officeDocument/2006/relationships/hyperlink" Target="https://www.sportonline-foto.de/de/default_shop.asp?Eventnr=221&amp;Startnummer=2307" TargetMode="External" /><Relationship Id="rId238" Type="http://schemas.openxmlformats.org/officeDocument/2006/relationships/hyperlink" Target="https://www.sportonline-foto.de/de/default_shop.asp?Eventnr=221&amp;Startnummer=2310" TargetMode="External" /><Relationship Id="rId239" Type="http://schemas.openxmlformats.org/officeDocument/2006/relationships/hyperlink" Target="https://www.sportonline-foto.de/de/default_shop.asp?Eventnr=221&amp;Startnummer=2310" TargetMode="External" /><Relationship Id="rId240" Type="http://schemas.openxmlformats.org/officeDocument/2006/relationships/hyperlink" Target="https://www.sportonline-foto.de/de/default_shop.asp?Eventnr=221&amp;Startnummer=2311" TargetMode="External" /><Relationship Id="rId241" Type="http://schemas.openxmlformats.org/officeDocument/2006/relationships/hyperlink" Target="https://www.sportonline-foto.de/de/default_shop.asp?Eventnr=221&amp;Startnummer=2311" TargetMode="External" /><Relationship Id="rId242" Type="http://schemas.openxmlformats.org/officeDocument/2006/relationships/hyperlink" Target="https://www.sportonline-foto.de/de/default_shop.asp?Eventnr=221&amp;Startnummer=2312" TargetMode="External" /><Relationship Id="rId243" Type="http://schemas.openxmlformats.org/officeDocument/2006/relationships/hyperlink" Target="https://www.sportonline-foto.de/de/default_shop.asp?Eventnr=221&amp;Startnummer=2312" TargetMode="External" /><Relationship Id="rId244" Type="http://schemas.openxmlformats.org/officeDocument/2006/relationships/hyperlink" Target="https://www.sportonline-foto.de/de/default_shop.asp?Eventnr=221&amp;Startnummer=1849" TargetMode="External" /><Relationship Id="rId245" Type="http://schemas.openxmlformats.org/officeDocument/2006/relationships/hyperlink" Target="https://www.sportonline-foto.de/de/default_shop.asp?Eventnr=221&amp;Startnummer=1849" TargetMode="External" /><Relationship Id="rId246" Type="http://schemas.openxmlformats.org/officeDocument/2006/relationships/hyperlink" Target="https://www.sportonline-foto.de/de/default_shop.asp?Eventnr=221&amp;Startnummer=1850" TargetMode="External" /><Relationship Id="rId247" Type="http://schemas.openxmlformats.org/officeDocument/2006/relationships/hyperlink" Target="https://www.sportonline-foto.de/de/default_shop.asp?Eventnr=221&amp;Startnummer=1850" TargetMode="External" /><Relationship Id="rId248" Type="http://schemas.openxmlformats.org/officeDocument/2006/relationships/hyperlink" Target="https://www.sportonline-foto.de/de/default_shop.asp?Eventnr=221&amp;Startnummer=1851" TargetMode="External" /><Relationship Id="rId249" Type="http://schemas.openxmlformats.org/officeDocument/2006/relationships/hyperlink" Target="https://www.sportonline-foto.de/de/default_shop.asp?Eventnr=221&amp;Startnummer=1851" TargetMode="External" /><Relationship Id="rId250" Type="http://schemas.openxmlformats.org/officeDocument/2006/relationships/hyperlink" Target="https://www.sportonline-foto.de/de/default_shop.asp?Eventnr=221&amp;Startnummer=2314" TargetMode="External" /><Relationship Id="rId251" Type="http://schemas.openxmlformats.org/officeDocument/2006/relationships/hyperlink" Target="https://www.sportonline-foto.de/de/default_shop.asp?Eventnr=221&amp;Startnummer=2314" TargetMode="External" /><Relationship Id="rId252" Type="http://schemas.openxmlformats.org/officeDocument/2006/relationships/hyperlink" Target="https://www.sportonline-foto.de/de/default_shop.asp?Eventnr=221&amp;Startnummer=1846" TargetMode="External" /><Relationship Id="rId253" Type="http://schemas.openxmlformats.org/officeDocument/2006/relationships/hyperlink" Target="https://www.sportonline-foto.de/de/default_shop.asp?Eventnr=221&amp;Startnummer=1846" TargetMode="External" /><Relationship Id="rId254" Type="http://schemas.openxmlformats.org/officeDocument/2006/relationships/hyperlink" Target="https://www.sportonline-foto.de/de/default_shop.asp?Eventnr=221&amp;Startnummer=1852" TargetMode="External" /><Relationship Id="rId255" Type="http://schemas.openxmlformats.org/officeDocument/2006/relationships/hyperlink" Target="https://www.sportonline-foto.de/de/default_shop.asp?Eventnr=221&amp;Startnummer=1852" TargetMode="External" /><Relationship Id="rId256" Type="http://schemas.openxmlformats.org/officeDocument/2006/relationships/hyperlink" Target="https://www.sportonline-foto.de/de/default_shop.asp?Eventnr=221&amp;Startnummer=1844" TargetMode="External" /><Relationship Id="rId257" Type="http://schemas.openxmlformats.org/officeDocument/2006/relationships/hyperlink" Target="https://www.sportonline-foto.de/de/default_shop.asp?Eventnr=221&amp;Startnummer=1844" TargetMode="External" /><Relationship Id="rId258" Type="http://schemas.openxmlformats.org/officeDocument/2006/relationships/hyperlink" Target="https://www.sportonline-foto.de/de/default_shop.asp?Eventnr=221&amp;Startnummer=2315" TargetMode="External" /><Relationship Id="rId259" Type="http://schemas.openxmlformats.org/officeDocument/2006/relationships/hyperlink" Target="https://www.sportonline-foto.de/de/default_shop.asp?Eventnr=221&amp;Startnummer=2315" TargetMode="External" /><Relationship Id="rId260" Type="http://schemas.openxmlformats.org/officeDocument/2006/relationships/hyperlink" Target="https://www.sportonline-foto.de/de/default_shop.asp?Eventnr=221&amp;Startnummer=1853" TargetMode="External" /><Relationship Id="rId261" Type="http://schemas.openxmlformats.org/officeDocument/2006/relationships/hyperlink" Target="https://www.sportonline-foto.de/de/default_shop.asp?Eventnr=221&amp;Startnummer=1853" TargetMode="External" /><Relationship Id="rId262" Type="http://schemas.openxmlformats.org/officeDocument/2006/relationships/hyperlink" Target="https://www.sportonline-foto.de/de/default_shop.asp?Eventnr=221&amp;Startnummer=2316" TargetMode="External" /><Relationship Id="rId263" Type="http://schemas.openxmlformats.org/officeDocument/2006/relationships/hyperlink" Target="https://www.sportonline-foto.de/de/default_shop.asp?Eventnr=221&amp;Startnummer=2316" TargetMode="External" /><Relationship Id="rId264" Type="http://schemas.openxmlformats.org/officeDocument/2006/relationships/hyperlink" Target="https://www.sportonline-foto.de/de/default_shop.asp?Eventnr=221&amp;Startnummer=1854" TargetMode="External" /><Relationship Id="rId265" Type="http://schemas.openxmlformats.org/officeDocument/2006/relationships/hyperlink" Target="https://www.sportonline-foto.de/de/default_shop.asp?Eventnr=221&amp;Startnummer=1854" TargetMode="External" /><Relationship Id="rId266" Type="http://schemas.openxmlformats.org/officeDocument/2006/relationships/hyperlink" Target="https://www.sportonline-foto.de/de/default_shop.asp?Eventnr=221&amp;Startnummer=1855" TargetMode="External" /><Relationship Id="rId267" Type="http://schemas.openxmlformats.org/officeDocument/2006/relationships/hyperlink" Target="https://www.sportonline-foto.de/de/default_shop.asp?Eventnr=221&amp;Startnummer=1855" TargetMode="External" /><Relationship Id="rId268" Type="http://schemas.openxmlformats.org/officeDocument/2006/relationships/hyperlink" Target="https://www.sportonline-foto.de/de/default_shop.asp?Eventnr=221&amp;Startnummer=2319" TargetMode="External" /><Relationship Id="rId269" Type="http://schemas.openxmlformats.org/officeDocument/2006/relationships/hyperlink" Target="https://www.sportonline-foto.de/de/default_shop.asp?Eventnr=221&amp;Startnummer=2319" TargetMode="External" /><Relationship Id="rId270" Type="http://schemas.openxmlformats.org/officeDocument/2006/relationships/hyperlink" Target="https://www.sportonline-foto.de/de/default_shop.asp?Eventnr=221&amp;Startnummer=2320" TargetMode="External" /><Relationship Id="rId271" Type="http://schemas.openxmlformats.org/officeDocument/2006/relationships/hyperlink" Target="https://www.sportonline-foto.de/de/default_shop.asp?Eventnr=221&amp;Startnummer=2320" TargetMode="External" /><Relationship Id="rId272" Type="http://schemas.openxmlformats.org/officeDocument/2006/relationships/hyperlink" Target="https://www.sportonline-foto.de/de/default_shop.asp?Eventnr=221&amp;Startnummer=2321" TargetMode="External" /><Relationship Id="rId273" Type="http://schemas.openxmlformats.org/officeDocument/2006/relationships/hyperlink" Target="https://www.sportonline-foto.de/de/default_shop.asp?Eventnr=221&amp;Startnummer=2321" TargetMode="External" /><Relationship Id="rId274" Type="http://schemas.openxmlformats.org/officeDocument/2006/relationships/hyperlink" Target="https://www.sportonline-foto.de/de/default_shop.asp?Eventnr=221&amp;Startnummer=2308" TargetMode="External" /><Relationship Id="rId275" Type="http://schemas.openxmlformats.org/officeDocument/2006/relationships/hyperlink" Target="https://www.sportonline-foto.de/de/default_shop.asp?Eventnr=221&amp;Startnummer=2308" TargetMode="External" /><Relationship Id="rId276" Type="http://schemas.openxmlformats.org/officeDocument/2006/relationships/hyperlink" Target="https://www.sportonline-foto.de/de/default_shop.asp?Eventnr=221&amp;Startnummer=2323" TargetMode="External" /><Relationship Id="rId277" Type="http://schemas.openxmlformats.org/officeDocument/2006/relationships/hyperlink" Target="https://www.sportonline-foto.de/de/default_shop.asp?Eventnr=221&amp;Startnummer=2323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hyperlink" Target="https://www.sportonline-foto.de/de/default_shop.asp?Eventnr=221&amp;Startnummer=1848" TargetMode="External" /><Relationship Id="rId49" Type="http://schemas.openxmlformats.org/officeDocument/2006/relationships/hyperlink" Target="https://www.sportonline-foto.de/de/default_shop.asp?Eventnr=221&amp;Startnummer=1848" TargetMode="External" /><Relationship Id="rId50" Type="http://schemas.openxmlformats.org/officeDocument/2006/relationships/hyperlink" Target="https://www.sportonline-foto.de/de/default_shop.asp?Eventnr=221&amp;Startnummer=2309" TargetMode="External" /><Relationship Id="rId51" Type="http://schemas.openxmlformats.org/officeDocument/2006/relationships/hyperlink" Target="https://www.sportonline-foto.de/de/default_shop.asp?Eventnr=221&amp;Startnummer=2309" TargetMode="External" /><Relationship Id="rId52" Type="http://schemas.openxmlformats.org/officeDocument/2006/relationships/hyperlink" Target="https://www.sportonline-foto.de/de/default_shop.asp?Eventnr=221&amp;Startnummer=2307" TargetMode="External" /><Relationship Id="rId53" Type="http://schemas.openxmlformats.org/officeDocument/2006/relationships/hyperlink" Target="https://www.sportonline-foto.de/de/default_shop.asp?Eventnr=221&amp;Startnummer=2307" TargetMode="External" /><Relationship Id="rId54" Type="http://schemas.openxmlformats.org/officeDocument/2006/relationships/hyperlink" Target="https://www.sportonline-foto.de/de/default_shop.asp?Eventnr=221&amp;Startnummer=2310" TargetMode="External" /><Relationship Id="rId55" Type="http://schemas.openxmlformats.org/officeDocument/2006/relationships/hyperlink" Target="https://www.sportonline-foto.de/de/default_shop.asp?Eventnr=221&amp;Startnummer=2310" TargetMode="External" /><Relationship Id="rId56" Type="http://schemas.openxmlformats.org/officeDocument/2006/relationships/hyperlink" Target="https://www.sportonline-foto.de/de/default_shop.asp?Eventnr=221&amp;Startnummer=2311" TargetMode="External" /><Relationship Id="rId57" Type="http://schemas.openxmlformats.org/officeDocument/2006/relationships/hyperlink" Target="https://www.sportonline-foto.de/de/default_shop.asp?Eventnr=221&amp;Startnummer=2311" TargetMode="External" /><Relationship Id="rId58" Type="http://schemas.openxmlformats.org/officeDocument/2006/relationships/hyperlink" Target="https://www.sportonline-foto.de/de/default_shop.asp?Eventnr=221&amp;Startnummer=2312" TargetMode="External" /><Relationship Id="rId59" Type="http://schemas.openxmlformats.org/officeDocument/2006/relationships/hyperlink" Target="https://www.sportonline-foto.de/de/default_shop.asp?Eventnr=221&amp;Startnummer=2312" TargetMode="External" /><Relationship Id="rId60" Type="http://schemas.openxmlformats.org/officeDocument/2006/relationships/hyperlink" Target="https://www.sportonline-foto.de/de/default_shop.asp?Eventnr=221&amp;Startnummer=1849" TargetMode="External" /><Relationship Id="rId61" Type="http://schemas.openxmlformats.org/officeDocument/2006/relationships/hyperlink" Target="https://www.sportonline-foto.de/de/default_shop.asp?Eventnr=221&amp;Startnummer=1849" TargetMode="External" /><Relationship Id="rId62" Type="http://schemas.openxmlformats.org/officeDocument/2006/relationships/hyperlink" Target="https://www.sportonline-foto.de/de/default_shop.asp?Eventnr=221&amp;Startnummer=1850" TargetMode="External" /><Relationship Id="rId63" Type="http://schemas.openxmlformats.org/officeDocument/2006/relationships/hyperlink" Target="https://www.sportonline-foto.de/de/default_shop.asp?Eventnr=221&amp;Startnummer=1850" TargetMode="External" /><Relationship Id="rId64" Type="http://schemas.openxmlformats.org/officeDocument/2006/relationships/hyperlink" Target="https://www.sportonline-foto.de/de/default_shop.asp?Eventnr=221&amp;Startnummer=1851" TargetMode="External" /><Relationship Id="rId65" Type="http://schemas.openxmlformats.org/officeDocument/2006/relationships/hyperlink" Target="https://www.sportonline-foto.de/de/default_shop.asp?Eventnr=221&amp;Startnummer=1851" TargetMode="External" /><Relationship Id="rId66" Type="http://schemas.openxmlformats.org/officeDocument/2006/relationships/hyperlink" Target="https://www.sportonline-foto.de/de/default_shop.asp?Eventnr=221&amp;Startnummer=2314" TargetMode="External" /><Relationship Id="rId67" Type="http://schemas.openxmlformats.org/officeDocument/2006/relationships/hyperlink" Target="https://www.sportonline-foto.de/de/default_shop.asp?Eventnr=221&amp;Startnummer=2314" TargetMode="External" /><Relationship Id="rId68" Type="http://schemas.openxmlformats.org/officeDocument/2006/relationships/hyperlink" Target="https://www.sportonline-foto.de/de/default_shop.asp?Eventnr=221&amp;Startnummer=1846" TargetMode="External" /><Relationship Id="rId69" Type="http://schemas.openxmlformats.org/officeDocument/2006/relationships/hyperlink" Target="https://www.sportonline-foto.de/de/default_shop.asp?Eventnr=221&amp;Startnummer=1846" TargetMode="External" /><Relationship Id="rId70" Type="http://schemas.openxmlformats.org/officeDocument/2006/relationships/hyperlink" Target="https://www.sportonline-foto.de/de/default_shop.asp?Eventnr=221&amp;Startnummer=1852" TargetMode="External" /><Relationship Id="rId71" Type="http://schemas.openxmlformats.org/officeDocument/2006/relationships/hyperlink" Target="https://www.sportonline-foto.de/de/default_shop.asp?Eventnr=221&amp;Startnummer=1852" TargetMode="External" /><Relationship Id="rId72" Type="http://schemas.openxmlformats.org/officeDocument/2006/relationships/hyperlink" Target="https://www.sportonline-foto.de/de/default_shop.asp?Eventnr=221&amp;Startnummer=1844" TargetMode="External" /><Relationship Id="rId73" Type="http://schemas.openxmlformats.org/officeDocument/2006/relationships/hyperlink" Target="https://www.sportonline-foto.de/de/default_shop.asp?Eventnr=221&amp;Startnummer=1844" TargetMode="External" /><Relationship Id="rId74" Type="http://schemas.openxmlformats.org/officeDocument/2006/relationships/hyperlink" Target="https://www.sportonline-foto.de/de/default_shop.asp?Eventnr=221&amp;Startnummer=2315" TargetMode="External" /><Relationship Id="rId75" Type="http://schemas.openxmlformats.org/officeDocument/2006/relationships/hyperlink" Target="https://www.sportonline-foto.de/de/default_shop.asp?Eventnr=221&amp;Startnummer=2315" TargetMode="External" /><Relationship Id="rId76" Type="http://schemas.openxmlformats.org/officeDocument/2006/relationships/hyperlink" Target="https://www.sportonline-foto.de/de/default_shop.asp?Eventnr=221&amp;Startnummer=1853" TargetMode="External" /><Relationship Id="rId77" Type="http://schemas.openxmlformats.org/officeDocument/2006/relationships/hyperlink" Target="https://www.sportonline-foto.de/de/default_shop.asp?Eventnr=221&amp;Startnummer=1853" TargetMode="External" /><Relationship Id="rId78" Type="http://schemas.openxmlformats.org/officeDocument/2006/relationships/hyperlink" Target="https://www.sportonline-foto.de/de/default_shop.asp?Eventnr=221&amp;Startnummer=2316" TargetMode="External" /><Relationship Id="rId79" Type="http://schemas.openxmlformats.org/officeDocument/2006/relationships/hyperlink" Target="https://www.sportonline-foto.de/de/default_shop.asp?Eventnr=221&amp;Startnummer=2316" TargetMode="External" /><Relationship Id="rId80" Type="http://schemas.openxmlformats.org/officeDocument/2006/relationships/hyperlink" Target="https://www.sportonline-foto.de/de/default_shop.asp?Eventnr=221&amp;Startnummer=1854" TargetMode="External" /><Relationship Id="rId81" Type="http://schemas.openxmlformats.org/officeDocument/2006/relationships/hyperlink" Target="https://www.sportonline-foto.de/de/default_shop.asp?Eventnr=221&amp;Startnummer=1854" TargetMode="External" /><Relationship Id="rId82" Type="http://schemas.openxmlformats.org/officeDocument/2006/relationships/hyperlink" Target="https://www.sportonline-foto.de/de/default_shop.asp?Eventnr=221&amp;Startnummer=1855" TargetMode="External" /><Relationship Id="rId83" Type="http://schemas.openxmlformats.org/officeDocument/2006/relationships/hyperlink" Target="https://www.sportonline-foto.de/de/default_shop.asp?Eventnr=221&amp;Startnummer=1855" TargetMode="External" /><Relationship Id="rId84" Type="http://schemas.openxmlformats.org/officeDocument/2006/relationships/hyperlink" Target="https://www.sportonline-foto.de/de/default_shop.asp?Eventnr=221&amp;Startnummer=2319" TargetMode="External" /><Relationship Id="rId85" Type="http://schemas.openxmlformats.org/officeDocument/2006/relationships/hyperlink" Target="https://www.sportonline-foto.de/de/default_shop.asp?Eventnr=221&amp;Startnummer=2319" TargetMode="External" /><Relationship Id="rId86" Type="http://schemas.openxmlformats.org/officeDocument/2006/relationships/hyperlink" Target="https://www.sportonline-foto.de/de/default_shop.asp?Eventnr=221&amp;Startnummer=2320" TargetMode="External" /><Relationship Id="rId87" Type="http://schemas.openxmlformats.org/officeDocument/2006/relationships/hyperlink" Target="https://www.sportonline-foto.de/de/default_shop.asp?Eventnr=221&amp;Startnummer=2320" TargetMode="External" /><Relationship Id="rId88" Type="http://schemas.openxmlformats.org/officeDocument/2006/relationships/hyperlink" Target="https://www.sportonline-foto.de/de/default_shop.asp?Eventnr=221&amp;Startnummer=2321" TargetMode="External" /><Relationship Id="rId89" Type="http://schemas.openxmlformats.org/officeDocument/2006/relationships/hyperlink" Target="https://www.sportonline-foto.de/de/default_shop.asp?Eventnr=221&amp;Startnummer=2321" TargetMode="External" /><Relationship Id="rId90" Type="http://schemas.openxmlformats.org/officeDocument/2006/relationships/hyperlink" Target="https://www.sportonline-foto.de/de/default_shop.asp?Eventnr=221&amp;Startnummer=2308" TargetMode="External" /><Relationship Id="rId91" Type="http://schemas.openxmlformats.org/officeDocument/2006/relationships/hyperlink" Target="https://www.sportonline-foto.de/de/default_shop.asp?Eventnr=221&amp;Startnummer=2308" TargetMode="External" /><Relationship Id="rId92" Type="http://schemas.openxmlformats.org/officeDocument/2006/relationships/hyperlink" Target="https://www.sportonline-foto.de/de/default_shop.asp?Eventnr=221&amp;Startnummer=2323" TargetMode="External" /><Relationship Id="rId93" Type="http://schemas.openxmlformats.org/officeDocument/2006/relationships/hyperlink" Target="https://www.sportonline-foto.de/de/default_shop.asp?Eventnr=221&amp;Startnummer=2323" TargetMode="External" /><Relationship Id="rId94" Type="http://schemas.openxmlformats.org/officeDocument/2006/relationships/hyperlink" Target="https://www.sportonline-foto.de/de/default_shop.asp?Eventnr=221&amp;Startnummer=1848" TargetMode="External" /><Relationship Id="rId95" Type="http://schemas.openxmlformats.org/officeDocument/2006/relationships/hyperlink" Target="https://www.sportonline-foto.de/de/default_shop.asp?Eventnr=221&amp;Startnummer=1848" TargetMode="External" /><Relationship Id="rId96" Type="http://schemas.openxmlformats.org/officeDocument/2006/relationships/hyperlink" Target="https://www.sportonline-foto.de/de/default_shop.asp?Eventnr=221&amp;Startnummer=2309" TargetMode="External" /><Relationship Id="rId97" Type="http://schemas.openxmlformats.org/officeDocument/2006/relationships/hyperlink" Target="https://www.sportonline-foto.de/de/default_shop.asp?Eventnr=221&amp;Startnummer=2309" TargetMode="External" /><Relationship Id="rId98" Type="http://schemas.openxmlformats.org/officeDocument/2006/relationships/hyperlink" Target="https://www.sportonline-foto.de/de/default_shop.asp?Eventnr=221&amp;Startnummer=2307" TargetMode="External" /><Relationship Id="rId99" Type="http://schemas.openxmlformats.org/officeDocument/2006/relationships/hyperlink" Target="https://www.sportonline-foto.de/de/default_shop.asp?Eventnr=221&amp;Startnummer=2307" TargetMode="External" /><Relationship Id="rId100" Type="http://schemas.openxmlformats.org/officeDocument/2006/relationships/hyperlink" Target="https://www.sportonline-foto.de/de/default_shop.asp?Eventnr=221&amp;Startnummer=2310" TargetMode="External" /><Relationship Id="rId101" Type="http://schemas.openxmlformats.org/officeDocument/2006/relationships/hyperlink" Target="https://www.sportonline-foto.de/de/default_shop.asp?Eventnr=221&amp;Startnummer=2310" TargetMode="External" /><Relationship Id="rId102" Type="http://schemas.openxmlformats.org/officeDocument/2006/relationships/hyperlink" Target="https://www.sportonline-foto.de/de/default_shop.asp?Eventnr=221&amp;Startnummer=2311" TargetMode="External" /><Relationship Id="rId103" Type="http://schemas.openxmlformats.org/officeDocument/2006/relationships/hyperlink" Target="https://www.sportonline-foto.de/de/default_shop.asp?Eventnr=221&amp;Startnummer=2311" TargetMode="External" /><Relationship Id="rId104" Type="http://schemas.openxmlformats.org/officeDocument/2006/relationships/hyperlink" Target="https://www.sportonline-foto.de/de/default_shop.asp?Eventnr=221&amp;Startnummer=2312" TargetMode="External" /><Relationship Id="rId105" Type="http://schemas.openxmlformats.org/officeDocument/2006/relationships/hyperlink" Target="https://www.sportonline-foto.de/de/default_shop.asp?Eventnr=221&amp;Startnummer=2312" TargetMode="External" /><Relationship Id="rId106" Type="http://schemas.openxmlformats.org/officeDocument/2006/relationships/hyperlink" Target="https://www.sportonline-foto.de/de/default_shop.asp?Eventnr=221&amp;Startnummer=1849" TargetMode="External" /><Relationship Id="rId107" Type="http://schemas.openxmlformats.org/officeDocument/2006/relationships/hyperlink" Target="https://www.sportonline-foto.de/de/default_shop.asp?Eventnr=221&amp;Startnummer=1849" TargetMode="External" /><Relationship Id="rId108" Type="http://schemas.openxmlformats.org/officeDocument/2006/relationships/hyperlink" Target="https://www.sportonline-foto.de/de/default_shop.asp?Eventnr=221&amp;Startnummer=1850" TargetMode="External" /><Relationship Id="rId109" Type="http://schemas.openxmlformats.org/officeDocument/2006/relationships/hyperlink" Target="https://www.sportonline-foto.de/de/default_shop.asp?Eventnr=221&amp;Startnummer=1850" TargetMode="External" /><Relationship Id="rId110" Type="http://schemas.openxmlformats.org/officeDocument/2006/relationships/hyperlink" Target="https://www.sportonline-foto.de/de/default_shop.asp?Eventnr=221&amp;Startnummer=1851" TargetMode="External" /><Relationship Id="rId111" Type="http://schemas.openxmlformats.org/officeDocument/2006/relationships/hyperlink" Target="https://www.sportonline-foto.de/de/default_shop.asp?Eventnr=221&amp;Startnummer=1851" TargetMode="External" /><Relationship Id="rId112" Type="http://schemas.openxmlformats.org/officeDocument/2006/relationships/hyperlink" Target="https://www.sportonline-foto.de/de/default_shop.asp?Eventnr=221&amp;Startnummer=2314" TargetMode="External" /><Relationship Id="rId113" Type="http://schemas.openxmlformats.org/officeDocument/2006/relationships/hyperlink" Target="https://www.sportonline-foto.de/de/default_shop.asp?Eventnr=221&amp;Startnummer=2314" TargetMode="External" /><Relationship Id="rId114" Type="http://schemas.openxmlformats.org/officeDocument/2006/relationships/hyperlink" Target="https://www.sportonline-foto.de/de/default_shop.asp?Eventnr=221&amp;Startnummer=1846" TargetMode="External" /><Relationship Id="rId115" Type="http://schemas.openxmlformats.org/officeDocument/2006/relationships/hyperlink" Target="https://www.sportonline-foto.de/de/default_shop.asp?Eventnr=221&amp;Startnummer=1846" TargetMode="External" /><Relationship Id="rId116" Type="http://schemas.openxmlformats.org/officeDocument/2006/relationships/hyperlink" Target="https://www.sportonline-foto.de/de/default_shop.asp?Eventnr=221&amp;Startnummer=1852" TargetMode="External" /><Relationship Id="rId117" Type="http://schemas.openxmlformats.org/officeDocument/2006/relationships/hyperlink" Target="https://www.sportonline-foto.de/de/default_shop.asp?Eventnr=221&amp;Startnummer=1852" TargetMode="External" /><Relationship Id="rId118" Type="http://schemas.openxmlformats.org/officeDocument/2006/relationships/hyperlink" Target="https://www.sportonline-foto.de/de/default_shop.asp?Eventnr=221&amp;Startnummer=1844" TargetMode="External" /><Relationship Id="rId119" Type="http://schemas.openxmlformats.org/officeDocument/2006/relationships/hyperlink" Target="https://www.sportonline-foto.de/de/default_shop.asp?Eventnr=221&amp;Startnummer=1844" TargetMode="External" /><Relationship Id="rId120" Type="http://schemas.openxmlformats.org/officeDocument/2006/relationships/hyperlink" Target="https://www.sportonline-foto.de/de/default_shop.asp?Eventnr=221&amp;Startnummer=2315" TargetMode="External" /><Relationship Id="rId121" Type="http://schemas.openxmlformats.org/officeDocument/2006/relationships/hyperlink" Target="https://www.sportonline-foto.de/de/default_shop.asp?Eventnr=221&amp;Startnummer=2315" TargetMode="External" /><Relationship Id="rId122" Type="http://schemas.openxmlformats.org/officeDocument/2006/relationships/hyperlink" Target="https://www.sportonline-foto.de/de/default_shop.asp?Eventnr=221&amp;Startnummer=1853" TargetMode="External" /><Relationship Id="rId123" Type="http://schemas.openxmlformats.org/officeDocument/2006/relationships/hyperlink" Target="https://www.sportonline-foto.de/de/default_shop.asp?Eventnr=221&amp;Startnummer=1853" TargetMode="External" /><Relationship Id="rId124" Type="http://schemas.openxmlformats.org/officeDocument/2006/relationships/hyperlink" Target="https://www.sportonline-foto.de/de/default_shop.asp?Eventnr=221&amp;Startnummer=2316" TargetMode="External" /><Relationship Id="rId125" Type="http://schemas.openxmlformats.org/officeDocument/2006/relationships/hyperlink" Target="https://www.sportonline-foto.de/de/default_shop.asp?Eventnr=221&amp;Startnummer=2316" TargetMode="External" /><Relationship Id="rId126" Type="http://schemas.openxmlformats.org/officeDocument/2006/relationships/hyperlink" Target="https://www.sportonline-foto.de/de/default_shop.asp?Eventnr=221&amp;Startnummer=1854" TargetMode="External" /><Relationship Id="rId127" Type="http://schemas.openxmlformats.org/officeDocument/2006/relationships/hyperlink" Target="https://www.sportonline-foto.de/de/default_shop.asp?Eventnr=221&amp;Startnummer=1854" TargetMode="External" /><Relationship Id="rId128" Type="http://schemas.openxmlformats.org/officeDocument/2006/relationships/hyperlink" Target="https://www.sportonline-foto.de/de/default_shop.asp?Eventnr=221&amp;Startnummer=1855" TargetMode="External" /><Relationship Id="rId129" Type="http://schemas.openxmlformats.org/officeDocument/2006/relationships/hyperlink" Target="https://www.sportonline-foto.de/de/default_shop.asp?Eventnr=221&amp;Startnummer=1855" TargetMode="External" /><Relationship Id="rId130" Type="http://schemas.openxmlformats.org/officeDocument/2006/relationships/hyperlink" Target="https://www.sportonline-foto.de/de/default_shop.asp?Eventnr=221&amp;Startnummer=2319" TargetMode="External" /><Relationship Id="rId131" Type="http://schemas.openxmlformats.org/officeDocument/2006/relationships/hyperlink" Target="https://www.sportonline-foto.de/de/default_shop.asp?Eventnr=221&amp;Startnummer=2319" TargetMode="External" /><Relationship Id="rId132" Type="http://schemas.openxmlformats.org/officeDocument/2006/relationships/hyperlink" Target="https://www.sportonline-foto.de/de/default_shop.asp?Eventnr=221&amp;Startnummer=2320" TargetMode="External" /><Relationship Id="rId133" Type="http://schemas.openxmlformats.org/officeDocument/2006/relationships/hyperlink" Target="https://www.sportonline-foto.de/de/default_shop.asp?Eventnr=221&amp;Startnummer=2320" TargetMode="External" /><Relationship Id="rId134" Type="http://schemas.openxmlformats.org/officeDocument/2006/relationships/hyperlink" Target="https://www.sportonline-foto.de/de/default_shop.asp?Eventnr=221&amp;Startnummer=2321" TargetMode="External" /><Relationship Id="rId135" Type="http://schemas.openxmlformats.org/officeDocument/2006/relationships/hyperlink" Target="https://www.sportonline-foto.de/de/default_shop.asp?Eventnr=221&amp;Startnummer=2321" TargetMode="External" /><Relationship Id="rId136" Type="http://schemas.openxmlformats.org/officeDocument/2006/relationships/hyperlink" Target="https://www.sportonline-foto.de/de/default_shop.asp?Eventnr=221&amp;Startnummer=2308" TargetMode="External" /><Relationship Id="rId137" Type="http://schemas.openxmlformats.org/officeDocument/2006/relationships/hyperlink" Target="https://www.sportonline-foto.de/de/default_shop.asp?Eventnr=221&amp;Startnummer=2308" TargetMode="External" /><Relationship Id="rId138" Type="http://schemas.openxmlformats.org/officeDocument/2006/relationships/hyperlink" Target="https://www.sportonline-foto.de/de/default_shop.asp?Eventnr=221&amp;Startnummer=2323" TargetMode="External" /><Relationship Id="rId139" Type="http://schemas.openxmlformats.org/officeDocument/2006/relationships/hyperlink" Target="https://www.sportonline-foto.de/de/default_shop.asp?Eventnr=221&amp;Startnummer=2323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hyperlink" Target="https://www.sportonline-foto.de/de/default_shop.asp?Eventnr=221&amp;Startnummer=1848" TargetMode="External" /><Relationship Id="rId49" Type="http://schemas.openxmlformats.org/officeDocument/2006/relationships/hyperlink" Target="https://www.sportonline-foto.de/de/default_shop.asp?Eventnr=221&amp;Startnummer=1848" TargetMode="External" /><Relationship Id="rId50" Type="http://schemas.openxmlformats.org/officeDocument/2006/relationships/hyperlink" Target="https://www.sportonline-foto.de/de/default_shop.asp?Eventnr=221&amp;Startnummer=2309" TargetMode="External" /><Relationship Id="rId51" Type="http://schemas.openxmlformats.org/officeDocument/2006/relationships/hyperlink" Target="https://www.sportonline-foto.de/de/default_shop.asp?Eventnr=221&amp;Startnummer=2309" TargetMode="External" /><Relationship Id="rId52" Type="http://schemas.openxmlformats.org/officeDocument/2006/relationships/hyperlink" Target="https://www.sportonline-foto.de/de/default_shop.asp?Eventnr=221&amp;Startnummer=2307" TargetMode="External" /><Relationship Id="rId53" Type="http://schemas.openxmlformats.org/officeDocument/2006/relationships/hyperlink" Target="https://www.sportonline-foto.de/de/default_shop.asp?Eventnr=221&amp;Startnummer=2307" TargetMode="External" /><Relationship Id="rId54" Type="http://schemas.openxmlformats.org/officeDocument/2006/relationships/hyperlink" Target="https://www.sportonline-foto.de/de/default_shop.asp?Eventnr=221&amp;Startnummer=2310" TargetMode="External" /><Relationship Id="rId55" Type="http://schemas.openxmlformats.org/officeDocument/2006/relationships/hyperlink" Target="https://www.sportonline-foto.de/de/default_shop.asp?Eventnr=221&amp;Startnummer=2310" TargetMode="External" /><Relationship Id="rId56" Type="http://schemas.openxmlformats.org/officeDocument/2006/relationships/hyperlink" Target="https://www.sportonline-foto.de/de/default_shop.asp?Eventnr=221&amp;Startnummer=2311" TargetMode="External" /><Relationship Id="rId57" Type="http://schemas.openxmlformats.org/officeDocument/2006/relationships/hyperlink" Target="https://www.sportonline-foto.de/de/default_shop.asp?Eventnr=221&amp;Startnummer=2311" TargetMode="External" /><Relationship Id="rId58" Type="http://schemas.openxmlformats.org/officeDocument/2006/relationships/hyperlink" Target="https://www.sportonline-foto.de/de/default_shop.asp?Eventnr=221&amp;Startnummer=2312" TargetMode="External" /><Relationship Id="rId59" Type="http://schemas.openxmlformats.org/officeDocument/2006/relationships/hyperlink" Target="https://www.sportonline-foto.de/de/default_shop.asp?Eventnr=221&amp;Startnummer=2312" TargetMode="External" /><Relationship Id="rId60" Type="http://schemas.openxmlformats.org/officeDocument/2006/relationships/hyperlink" Target="https://www.sportonline-foto.de/de/default_shop.asp?Eventnr=221&amp;Startnummer=1849" TargetMode="External" /><Relationship Id="rId61" Type="http://schemas.openxmlformats.org/officeDocument/2006/relationships/hyperlink" Target="https://www.sportonline-foto.de/de/default_shop.asp?Eventnr=221&amp;Startnummer=1849" TargetMode="External" /><Relationship Id="rId62" Type="http://schemas.openxmlformats.org/officeDocument/2006/relationships/hyperlink" Target="https://www.sportonline-foto.de/de/default_shop.asp?Eventnr=221&amp;Startnummer=1850" TargetMode="External" /><Relationship Id="rId63" Type="http://schemas.openxmlformats.org/officeDocument/2006/relationships/hyperlink" Target="https://www.sportonline-foto.de/de/default_shop.asp?Eventnr=221&amp;Startnummer=1850" TargetMode="External" /><Relationship Id="rId64" Type="http://schemas.openxmlformats.org/officeDocument/2006/relationships/hyperlink" Target="https://www.sportonline-foto.de/de/default_shop.asp?Eventnr=221&amp;Startnummer=1851" TargetMode="External" /><Relationship Id="rId65" Type="http://schemas.openxmlformats.org/officeDocument/2006/relationships/hyperlink" Target="https://www.sportonline-foto.de/de/default_shop.asp?Eventnr=221&amp;Startnummer=1851" TargetMode="External" /><Relationship Id="rId66" Type="http://schemas.openxmlformats.org/officeDocument/2006/relationships/hyperlink" Target="https://www.sportonline-foto.de/de/default_shop.asp?Eventnr=221&amp;Startnummer=2314" TargetMode="External" /><Relationship Id="rId67" Type="http://schemas.openxmlformats.org/officeDocument/2006/relationships/hyperlink" Target="https://www.sportonline-foto.de/de/default_shop.asp?Eventnr=221&amp;Startnummer=2314" TargetMode="External" /><Relationship Id="rId68" Type="http://schemas.openxmlformats.org/officeDocument/2006/relationships/hyperlink" Target="https://www.sportonline-foto.de/de/default_shop.asp?Eventnr=221&amp;Startnummer=1846" TargetMode="External" /><Relationship Id="rId69" Type="http://schemas.openxmlformats.org/officeDocument/2006/relationships/hyperlink" Target="https://www.sportonline-foto.de/de/default_shop.asp?Eventnr=221&amp;Startnummer=1846" TargetMode="External" /><Relationship Id="rId70" Type="http://schemas.openxmlformats.org/officeDocument/2006/relationships/hyperlink" Target="https://www.sportonline-foto.de/de/default_shop.asp?Eventnr=221&amp;Startnummer=1852" TargetMode="External" /><Relationship Id="rId71" Type="http://schemas.openxmlformats.org/officeDocument/2006/relationships/hyperlink" Target="https://www.sportonline-foto.de/de/default_shop.asp?Eventnr=221&amp;Startnummer=1852" TargetMode="External" /><Relationship Id="rId72" Type="http://schemas.openxmlformats.org/officeDocument/2006/relationships/hyperlink" Target="https://www.sportonline-foto.de/de/default_shop.asp?Eventnr=221&amp;Startnummer=1844" TargetMode="External" /><Relationship Id="rId73" Type="http://schemas.openxmlformats.org/officeDocument/2006/relationships/hyperlink" Target="https://www.sportonline-foto.de/de/default_shop.asp?Eventnr=221&amp;Startnummer=1844" TargetMode="External" /><Relationship Id="rId74" Type="http://schemas.openxmlformats.org/officeDocument/2006/relationships/hyperlink" Target="https://www.sportonline-foto.de/de/default_shop.asp?Eventnr=221&amp;Startnummer=2315" TargetMode="External" /><Relationship Id="rId75" Type="http://schemas.openxmlformats.org/officeDocument/2006/relationships/hyperlink" Target="https://www.sportonline-foto.de/de/default_shop.asp?Eventnr=221&amp;Startnummer=2315" TargetMode="External" /><Relationship Id="rId76" Type="http://schemas.openxmlformats.org/officeDocument/2006/relationships/hyperlink" Target="https://www.sportonline-foto.de/de/default_shop.asp?Eventnr=221&amp;Startnummer=1853" TargetMode="External" /><Relationship Id="rId77" Type="http://schemas.openxmlformats.org/officeDocument/2006/relationships/hyperlink" Target="https://www.sportonline-foto.de/de/default_shop.asp?Eventnr=221&amp;Startnummer=1853" TargetMode="External" /><Relationship Id="rId78" Type="http://schemas.openxmlformats.org/officeDocument/2006/relationships/hyperlink" Target="https://www.sportonline-foto.de/de/default_shop.asp?Eventnr=221&amp;Startnummer=2316" TargetMode="External" /><Relationship Id="rId79" Type="http://schemas.openxmlformats.org/officeDocument/2006/relationships/hyperlink" Target="https://www.sportonline-foto.de/de/default_shop.asp?Eventnr=221&amp;Startnummer=2316" TargetMode="External" /><Relationship Id="rId80" Type="http://schemas.openxmlformats.org/officeDocument/2006/relationships/hyperlink" Target="https://www.sportonline-foto.de/de/default_shop.asp?Eventnr=221&amp;Startnummer=1854" TargetMode="External" /><Relationship Id="rId81" Type="http://schemas.openxmlformats.org/officeDocument/2006/relationships/hyperlink" Target="https://www.sportonline-foto.de/de/default_shop.asp?Eventnr=221&amp;Startnummer=1854" TargetMode="External" /><Relationship Id="rId82" Type="http://schemas.openxmlformats.org/officeDocument/2006/relationships/hyperlink" Target="https://www.sportonline-foto.de/de/default_shop.asp?Eventnr=221&amp;Startnummer=1855" TargetMode="External" /><Relationship Id="rId83" Type="http://schemas.openxmlformats.org/officeDocument/2006/relationships/hyperlink" Target="https://www.sportonline-foto.de/de/default_shop.asp?Eventnr=221&amp;Startnummer=1855" TargetMode="External" /><Relationship Id="rId84" Type="http://schemas.openxmlformats.org/officeDocument/2006/relationships/hyperlink" Target="https://www.sportonline-foto.de/de/default_shop.asp?Eventnr=221&amp;Startnummer=2319" TargetMode="External" /><Relationship Id="rId85" Type="http://schemas.openxmlformats.org/officeDocument/2006/relationships/hyperlink" Target="https://www.sportonline-foto.de/de/default_shop.asp?Eventnr=221&amp;Startnummer=2319" TargetMode="External" /><Relationship Id="rId86" Type="http://schemas.openxmlformats.org/officeDocument/2006/relationships/hyperlink" Target="https://www.sportonline-foto.de/de/default_shop.asp?Eventnr=221&amp;Startnummer=2320" TargetMode="External" /><Relationship Id="rId87" Type="http://schemas.openxmlformats.org/officeDocument/2006/relationships/hyperlink" Target="https://www.sportonline-foto.de/de/default_shop.asp?Eventnr=221&amp;Startnummer=2320" TargetMode="External" /><Relationship Id="rId88" Type="http://schemas.openxmlformats.org/officeDocument/2006/relationships/hyperlink" Target="https://www.sportonline-foto.de/de/default_shop.asp?Eventnr=221&amp;Startnummer=2321" TargetMode="External" /><Relationship Id="rId89" Type="http://schemas.openxmlformats.org/officeDocument/2006/relationships/hyperlink" Target="https://www.sportonline-foto.de/de/default_shop.asp?Eventnr=221&amp;Startnummer=2321" TargetMode="External" /><Relationship Id="rId90" Type="http://schemas.openxmlformats.org/officeDocument/2006/relationships/hyperlink" Target="https://www.sportonline-foto.de/de/default_shop.asp?Eventnr=221&amp;Startnummer=2308" TargetMode="External" /><Relationship Id="rId91" Type="http://schemas.openxmlformats.org/officeDocument/2006/relationships/hyperlink" Target="https://www.sportonline-foto.de/de/default_shop.asp?Eventnr=221&amp;Startnummer=2308" TargetMode="External" /><Relationship Id="rId92" Type="http://schemas.openxmlformats.org/officeDocument/2006/relationships/hyperlink" Target="https://www.sportonline-foto.de/de/default_shop.asp?Eventnr=221&amp;Startnummer=2323" TargetMode="External" /><Relationship Id="rId93" Type="http://schemas.openxmlformats.org/officeDocument/2006/relationships/hyperlink" Target="https://www.sportonline-foto.de/de/default_shop.asp?Eventnr=221&amp;Startnummer=2323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image" Target="../media/image4.png" /><Relationship Id="rId49" Type="http://schemas.openxmlformats.org/officeDocument/2006/relationships/image" Target="../media/image5.png" /><Relationship Id="rId50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portonline-foto.de/de/default_shop.asp?Eventnr=221&amp;Startnummer=1848" TargetMode="External" /><Relationship Id="rId3" Type="http://schemas.openxmlformats.org/officeDocument/2006/relationships/hyperlink" Target="https://www.sportonline-foto.de/de/default_shop.asp?Eventnr=221&amp;Startnummer=1848" TargetMode="External" /><Relationship Id="rId4" Type="http://schemas.openxmlformats.org/officeDocument/2006/relationships/hyperlink" Target="https://www.sportonline-foto.de/de/default_shop.asp?Eventnr=221&amp;Startnummer=2309" TargetMode="External" /><Relationship Id="rId5" Type="http://schemas.openxmlformats.org/officeDocument/2006/relationships/hyperlink" Target="https://www.sportonline-foto.de/de/default_shop.asp?Eventnr=221&amp;Startnummer=2309" TargetMode="External" /><Relationship Id="rId6" Type="http://schemas.openxmlformats.org/officeDocument/2006/relationships/hyperlink" Target="https://www.sportonline-foto.de/de/default_shop.asp?Eventnr=221&amp;Startnummer=2307" TargetMode="External" /><Relationship Id="rId7" Type="http://schemas.openxmlformats.org/officeDocument/2006/relationships/hyperlink" Target="https://www.sportonline-foto.de/de/default_shop.asp?Eventnr=221&amp;Startnummer=2307" TargetMode="External" /><Relationship Id="rId8" Type="http://schemas.openxmlformats.org/officeDocument/2006/relationships/hyperlink" Target="https://www.sportonline-foto.de/de/default_shop.asp?Eventnr=221&amp;Startnummer=2310" TargetMode="External" /><Relationship Id="rId9" Type="http://schemas.openxmlformats.org/officeDocument/2006/relationships/hyperlink" Target="https://www.sportonline-foto.de/de/default_shop.asp?Eventnr=221&amp;Startnummer=2310" TargetMode="External" /><Relationship Id="rId10" Type="http://schemas.openxmlformats.org/officeDocument/2006/relationships/hyperlink" Target="https://www.sportonline-foto.de/de/default_shop.asp?Eventnr=221&amp;Startnummer=2311" TargetMode="External" /><Relationship Id="rId11" Type="http://schemas.openxmlformats.org/officeDocument/2006/relationships/hyperlink" Target="https://www.sportonline-foto.de/de/default_shop.asp?Eventnr=221&amp;Startnummer=2311" TargetMode="External" /><Relationship Id="rId12" Type="http://schemas.openxmlformats.org/officeDocument/2006/relationships/hyperlink" Target="https://www.sportonline-foto.de/de/default_shop.asp?Eventnr=221&amp;Startnummer=2312" TargetMode="External" /><Relationship Id="rId13" Type="http://schemas.openxmlformats.org/officeDocument/2006/relationships/hyperlink" Target="https://www.sportonline-foto.de/de/default_shop.asp?Eventnr=221&amp;Startnummer=2312" TargetMode="External" /><Relationship Id="rId14" Type="http://schemas.openxmlformats.org/officeDocument/2006/relationships/hyperlink" Target="https://www.sportonline-foto.de/de/default_shop.asp?Eventnr=221&amp;Startnummer=1849" TargetMode="External" /><Relationship Id="rId15" Type="http://schemas.openxmlformats.org/officeDocument/2006/relationships/hyperlink" Target="https://www.sportonline-foto.de/de/default_shop.asp?Eventnr=221&amp;Startnummer=1849" TargetMode="External" /><Relationship Id="rId16" Type="http://schemas.openxmlformats.org/officeDocument/2006/relationships/hyperlink" Target="https://www.sportonline-foto.de/de/default_shop.asp?Eventnr=221&amp;Startnummer=1850" TargetMode="External" /><Relationship Id="rId17" Type="http://schemas.openxmlformats.org/officeDocument/2006/relationships/hyperlink" Target="https://www.sportonline-foto.de/de/default_shop.asp?Eventnr=221&amp;Startnummer=1850" TargetMode="External" /><Relationship Id="rId18" Type="http://schemas.openxmlformats.org/officeDocument/2006/relationships/hyperlink" Target="https://www.sportonline-foto.de/de/default_shop.asp?Eventnr=221&amp;Startnummer=1851" TargetMode="External" /><Relationship Id="rId19" Type="http://schemas.openxmlformats.org/officeDocument/2006/relationships/hyperlink" Target="https://www.sportonline-foto.de/de/default_shop.asp?Eventnr=221&amp;Startnummer=1851" TargetMode="External" /><Relationship Id="rId20" Type="http://schemas.openxmlformats.org/officeDocument/2006/relationships/hyperlink" Target="https://www.sportonline-foto.de/de/default_shop.asp?Eventnr=221&amp;Startnummer=2314" TargetMode="External" /><Relationship Id="rId21" Type="http://schemas.openxmlformats.org/officeDocument/2006/relationships/hyperlink" Target="https://www.sportonline-foto.de/de/default_shop.asp?Eventnr=221&amp;Startnummer=2314" TargetMode="External" /><Relationship Id="rId22" Type="http://schemas.openxmlformats.org/officeDocument/2006/relationships/hyperlink" Target="https://www.sportonline-foto.de/de/default_shop.asp?Eventnr=221&amp;Startnummer=1846" TargetMode="External" /><Relationship Id="rId23" Type="http://schemas.openxmlformats.org/officeDocument/2006/relationships/hyperlink" Target="https://www.sportonline-foto.de/de/default_shop.asp?Eventnr=221&amp;Startnummer=1846" TargetMode="External" /><Relationship Id="rId24" Type="http://schemas.openxmlformats.org/officeDocument/2006/relationships/hyperlink" Target="https://www.sportonline-foto.de/de/default_shop.asp?Eventnr=221&amp;Startnummer=1852" TargetMode="External" /><Relationship Id="rId25" Type="http://schemas.openxmlformats.org/officeDocument/2006/relationships/hyperlink" Target="https://www.sportonline-foto.de/de/default_shop.asp?Eventnr=221&amp;Startnummer=1852" TargetMode="External" /><Relationship Id="rId26" Type="http://schemas.openxmlformats.org/officeDocument/2006/relationships/hyperlink" Target="https://www.sportonline-foto.de/de/default_shop.asp?Eventnr=221&amp;Startnummer=1844" TargetMode="External" /><Relationship Id="rId27" Type="http://schemas.openxmlformats.org/officeDocument/2006/relationships/hyperlink" Target="https://www.sportonline-foto.de/de/default_shop.asp?Eventnr=221&amp;Startnummer=1844" TargetMode="External" /><Relationship Id="rId28" Type="http://schemas.openxmlformats.org/officeDocument/2006/relationships/hyperlink" Target="https://www.sportonline-foto.de/de/default_shop.asp?Eventnr=221&amp;Startnummer=2315" TargetMode="External" /><Relationship Id="rId29" Type="http://schemas.openxmlformats.org/officeDocument/2006/relationships/hyperlink" Target="https://www.sportonline-foto.de/de/default_shop.asp?Eventnr=221&amp;Startnummer=2315" TargetMode="External" /><Relationship Id="rId30" Type="http://schemas.openxmlformats.org/officeDocument/2006/relationships/hyperlink" Target="https://www.sportonline-foto.de/de/default_shop.asp?Eventnr=221&amp;Startnummer=1853" TargetMode="External" /><Relationship Id="rId31" Type="http://schemas.openxmlformats.org/officeDocument/2006/relationships/hyperlink" Target="https://www.sportonline-foto.de/de/default_shop.asp?Eventnr=221&amp;Startnummer=1853" TargetMode="External" /><Relationship Id="rId32" Type="http://schemas.openxmlformats.org/officeDocument/2006/relationships/hyperlink" Target="https://www.sportonline-foto.de/de/default_shop.asp?Eventnr=221&amp;Startnummer=2316" TargetMode="External" /><Relationship Id="rId33" Type="http://schemas.openxmlformats.org/officeDocument/2006/relationships/hyperlink" Target="https://www.sportonline-foto.de/de/default_shop.asp?Eventnr=221&amp;Startnummer=2316" TargetMode="External" /><Relationship Id="rId34" Type="http://schemas.openxmlformats.org/officeDocument/2006/relationships/hyperlink" Target="https://www.sportonline-foto.de/de/default_shop.asp?Eventnr=221&amp;Startnummer=1854" TargetMode="External" /><Relationship Id="rId35" Type="http://schemas.openxmlformats.org/officeDocument/2006/relationships/hyperlink" Target="https://www.sportonline-foto.de/de/default_shop.asp?Eventnr=221&amp;Startnummer=1854" TargetMode="External" /><Relationship Id="rId36" Type="http://schemas.openxmlformats.org/officeDocument/2006/relationships/hyperlink" Target="https://www.sportonline-foto.de/de/default_shop.asp?Eventnr=221&amp;Startnummer=1855" TargetMode="External" /><Relationship Id="rId37" Type="http://schemas.openxmlformats.org/officeDocument/2006/relationships/hyperlink" Target="https://www.sportonline-foto.de/de/default_shop.asp?Eventnr=221&amp;Startnummer=1855" TargetMode="External" /><Relationship Id="rId38" Type="http://schemas.openxmlformats.org/officeDocument/2006/relationships/hyperlink" Target="https://www.sportonline-foto.de/de/default_shop.asp?Eventnr=221&amp;Startnummer=2319" TargetMode="External" /><Relationship Id="rId39" Type="http://schemas.openxmlformats.org/officeDocument/2006/relationships/hyperlink" Target="https://www.sportonline-foto.de/de/default_shop.asp?Eventnr=221&amp;Startnummer=2319" TargetMode="External" /><Relationship Id="rId40" Type="http://schemas.openxmlformats.org/officeDocument/2006/relationships/hyperlink" Target="https://www.sportonline-foto.de/de/default_shop.asp?Eventnr=221&amp;Startnummer=2320" TargetMode="External" /><Relationship Id="rId41" Type="http://schemas.openxmlformats.org/officeDocument/2006/relationships/hyperlink" Target="https://www.sportonline-foto.de/de/default_shop.asp?Eventnr=221&amp;Startnummer=2320" TargetMode="External" /><Relationship Id="rId42" Type="http://schemas.openxmlformats.org/officeDocument/2006/relationships/hyperlink" Target="https://www.sportonline-foto.de/de/default_shop.asp?Eventnr=221&amp;Startnummer=2321" TargetMode="External" /><Relationship Id="rId43" Type="http://schemas.openxmlformats.org/officeDocument/2006/relationships/hyperlink" Target="https://www.sportonline-foto.de/de/default_shop.asp?Eventnr=221&amp;Startnummer=2321" TargetMode="External" /><Relationship Id="rId44" Type="http://schemas.openxmlformats.org/officeDocument/2006/relationships/hyperlink" Target="https://www.sportonline-foto.de/de/default_shop.asp?Eventnr=221&amp;Startnummer=2308" TargetMode="External" /><Relationship Id="rId45" Type="http://schemas.openxmlformats.org/officeDocument/2006/relationships/hyperlink" Target="https://www.sportonline-foto.de/de/default_shop.asp?Eventnr=221&amp;Startnummer=2308" TargetMode="External" /><Relationship Id="rId46" Type="http://schemas.openxmlformats.org/officeDocument/2006/relationships/hyperlink" Target="https://www.sportonline-foto.de/de/default_shop.asp?Eventnr=221&amp;Startnummer=2323" TargetMode="External" /><Relationship Id="rId47" Type="http://schemas.openxmlformats.org/officeDocument/2006/relationships/hyperlink" Target="https://www.sportonline-foto.de/de/default_shop.asp?Eventnr=221&amp;Startnummer=2323" TargetMode="External" /><Relationship Id="rId4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4" name="Picture 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5" name="Picture 26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6" name="Picture 27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7" name="Picture 28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8" name="Picture 29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29" name="Picture 30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0" name="Picture 31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1" name="Picture 32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2" name="Picture 3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3" name="Picture 34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4" name="Picture 35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5" name="Picture 36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6" name="Picture 37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7" name="Picture 38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8" name="Picture 39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39" name="Picture 40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0" name="Picture 41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1" name="Picture 42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2" name="Picture 4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3" name="Picture 44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4" name="Picture 45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5" name="Picture 46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142875</xdr:rowOff>
    </xdr:to>
    <xdr:pic>
      <xdr:nvPicPr>
        <xdr:cNvPr id="46" name="Picture 47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495300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4" name="Picture 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5" name="Picture 26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6" name="Picture 27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7" name="Picture 28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8" name="Picture 29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29" name="Picture 30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0" name="Picture 31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1" name="Picture 32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2" name="Picture 3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3" name="Picture 34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4" name="Picture 35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5" name="Picture 36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6" name="Picture 37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7" name="Picture 38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8" name="Picture 39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39" name="Picture 40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0" name="Picture 41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1" name="Picture 42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2" name="Picture 4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3" name="Picture 44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4" name="Picture 45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5" name="Picture 46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46" name="Picture 47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47" name="Picture 48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48" name="Picture 49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49" name="Picture 50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0" name="Picture 51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1" name="Picture 52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2" name="Picture 53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3" name="Picture 54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4" name="Picture 55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5" name="Picture 56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6" name="Picture 57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7" name="Picture 58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8" name="Picture 59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59" name="Picture 60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0" name="Picture 61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1" name="Picture 62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2" name="Picture 63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3" name="Picture 64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4" name="Picture 65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5" name="Picture 66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6" name="Picture 67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7" name="Picture 68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8" name="Picture 69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pic>
      <xdr:nvPicPr>
        <xdr:cNvPr id="69" name="Picture 70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0" name="Picture 71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1" name="Picture 72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2" name="Picture 73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3" name="Picture 74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4" name="Picture 75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5" name="Picture 76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6" name="Picture 77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7" name="Picture 78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8" name="Picture 79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79" name="Picture 80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0" name="Picture 81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1" name="Picture 82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2" name="Picture 83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3" name="Picture 84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4" name="Picture 85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5" name="Picture 86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6" name="Picture 87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7" name="Picture 88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8" name="Picture 89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89" name="Picture 90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0" name="Picture 91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1" name="Picture 92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2" name="Picture 93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3" name="Picture 94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4" name="Picture 95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5" name="Picture 96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6" name="Picture 97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7" name="Picture 98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8" name="Picture 99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99" name="Picture 100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0" name="Picture 101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1" name="Picture 102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2" name="Picture 103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3" name="Picture 104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4" name="Picture 105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5" name="Picture 106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6" name="Picture 107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7" name="Picture 108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8" name="Picture 109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09" name="Picture 110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0" name="Picture 111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1" name="Picture 112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2" name="Picture 113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3" name="Picture 114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4" name="Picture 115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142875</xdr:colOff>
      <xdr:row>55</xdr:row>
      <xdr:rowOff>142875</xdr:rowOff>
    </xdr:to>
    <xdr:pic>
      <xdr:nvPicPr>
        <xdr:cNvPr id="115" name="Picture 116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0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16" name="Picture 117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17" name="Picture 118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18" name="Picture 119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19" name="Picture 120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0" name="Picture 121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1" name="Picture 122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2" name="Picture 123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3" name="Picture 124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4" name="Picture 125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5" name="Picture 126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6" name="Picture 127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7" name="Picture 128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8" name="Picture 129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29" name="Picture 130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0" name="Picture 131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1" name="Picture 132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2" name="Picture 133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3" name="Picture 134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4" name="Picture 135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5" name="Picture 136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6" name="Picture 137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7" name="Picture 138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142875</xdr:colOff>
      <xdr:row>16</xdr:row>
      <xdr:rowOff>142875</xdr:rowOff>
    </xdr:to>
    <xdr:pic>
      <xdr:nvPicPr>
        <xdr:cNvPr id="138" name="Picture 139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142875</xdr:colOff>
      <xdr:row>81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2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4" name="Picture 27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5" name="Picture 28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6" name="Picture 29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7" name="Picture 30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8" name="Picture 31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29" name="Picture 32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0" name="Picture 3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1" name="Picture 34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2" name="Picture 35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3" name="Picture 36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4" name="Picture 37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5" name="Picture 38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6" name="Picture 39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7" name="Picture 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8" name="Picture 41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39" name="Picture 42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0" name="Picture 43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1" name="Picture 44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2" name="Picture 45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3" name="Picture 46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4" name="Picture 47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5" name="Picture 48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142875</xdr:rowOff>
    </xdr:to>
    <xdr:pic>
      <xdr:nvPicPr>
        <xdr:cNvPr id="46" name="Picture 49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47" name="Picture 50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48" name="Picture 51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49" name="Picture 52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0" name="Picture 53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1" name="Picture 54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2" name="Picture 55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3" name="Picture 56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4" name="Picture 57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5" name="Picture 58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6" name="Picture 59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7" name="Picture 60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8" name="Picture 61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59" name="Picture 62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0" name="Picture 63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1" name="Picture 64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2" name="Picture 65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3" name="Picture 66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4" name="Picture 67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5" name="Picture 68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6" name="Picture 69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7" name="Picture 70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8" name="Picture 71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142875</xdr:rowOff>
    </xdr:to>
    <xdr:pic>
      <xdr:nvPicPr>
        <xdr:cNvPr id="69" name="Picture 72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4" name="Picture 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5" name="Picture 26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6" name="Picture 27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7" name="Picture 28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8" name="Picture 29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29" name="Picture 30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0" name="Picture 31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1" name="Picture 32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2" name="Picture 3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3" name="Picture 34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4" name="Picture 35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5" name="Picture 36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6" name="Picture 37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7" name="Picture 38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8" name="Picture 39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39" name="Picture 40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0" name="Picture 41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1" name="Picture 42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2" name="Picture 4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3" name="Picture 44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4" name="Picture 45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5" name="Picture 46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142875</xdr:colOff>
      <xdr:row>76</xdr:row>
      <xdr:rowOff>142875</xdr:rowOff>
    </xdr:to>
    <xdr:pic>
      <xdr:nvPicPr>
        <xdr:cNvPr id="46" name="Picture 47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0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142875</xdr:colOff>
      <xdr:row>10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447675</xdr:rowOff>
    </xdr:from>
    <xdr:to>
      <xdr:col>10</xdr:col>
      <xdr:colOff>28575</xdr:colOff>
      <xdr:row>0</xdr:row>
      <xdr:rowOff>1362075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53025" y="447675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104775</xdr:rowOff>
    </xdr:from>
    <xdr:to>
      <xdr:col>4</xdr:col>
      <xdr:colOff>1495425</xdr:colOff>
      <xdr:row>0</xdr:row>
      <xdr:rowOff>1628775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0" y="104775"/>
          <a:ext cx="2600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47625</xdr:rowOff>
    </xdr:from>
    <xdr:to>
      <xdr:col>14</xdr:col>
      <xdr:colOff>1228725</xdr:colOff>
      <xdr:row>0</xdr:row>
      <xdr:rowOff>1628775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77150" y="47625"/>
          <a:ext cx="31623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142875</xdr:colOff>
      <xdr:row>20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3" name="Picture 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4" name="Picture 1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5" name="Picture 1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6" name="Picture 1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7" name="Picture 1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8" name="Picture 1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19" name="Picture 1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20" name="Picture 2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21" name="Picture 21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22" name="Picture 22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142875</xdr:rowOff>
    </xdr:to>
    <xdr:pic>
      <xdr:nvPicPr>
        <xdr:cNvPr id="23" name="Picture 2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1133475</xdr:colOff>
      <xdr:row>1</xdr:row>
      <xdr:rowOff>9525</xdr:rowOff>
    </xdr:to>
    <xdr:pic>
      <xdr:nvPicPr>
        <xdr:cNvPr id="24" name="Picture 19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0"/>
          <a:ext cx="118395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1133475</xdr:colOff>
      <xdr:row>28</xdr:row>
      <xdr:rowOff>9525</xdr:rowOff>
    </xdr:to>
    <xdr:pic>
      <xdr:nvPicPr>
        <xdr:cNvPr id="25" name="Picture 19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9010650"/>
          <a:ext cx="118395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14</xdr:col>
      <xdr:colOff>1133475</xdr:colOff>
      <xdr:row>66</xdr:row>
      <xdr:rowOff>9525</xdr:rowOff>
    </xdr:to>
    <xdr:pic>
      <xdr:nvPicPr>
        <xdr:cNvPr id="26" name="Picture 20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8802350"/>
          <a:ext cx="11839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>
    <tabColor indexed="12"/>
    <pageSetUpPr fitToPage="1"/>
  </sheetPr>
  <dimension ref="A1:L100"/>
  <sheetViews>
    <sheetView tabSelected="1" zoomScale="75" zoomScaleNormal="75" workbookViewId="0" topLeftCell="A1">
      <selection activeCell="A1" sqref="A1:K2"/>
    </sheetView>
  </sheetViews>
  <sheetFormatPr defaultColWidth="7.8515625" defaultRowHeight="13.5" customHeight="1"/>
  <cols>
    <col min="1" max="2" width="10.00390625" style="15" customWidth="1"/>
    <col min="3" max="3" width="7.00390625" style="16" bestFit="1" customWidth="1"/>
    <col min="4" max="4" width="14.28125" style="16" bestFit="1" customWidth="1"/>
    <col min="5" max="5" width="23.7109375" style="18" bestFit="1" customWidth="1"/>
    <col min="6" max="6" width="10.140625" style="18" bestFit="1" customWidth="1"/>
    <col min="7" max="7" width="14.8515625" style="51" bestFit="1" customWidth="1"/>
    <col min="8" max="8" width="13.7109375" style="58" bestFit="1" customWidth="1"/>
    <col min="9" max="9" width="11.00390625" style="52" customWidth="1"/>
    <col min="10" max="10" width="21.7109375" style="62" bestFit="1" customWidth="1"/>
    <col min="11" max="11" width="15.00390625" style="0" bestFit="1" customWidth="1"/>
    <col min="12" max="12" width="12.140625" style="0" bestFit="1" customWidth="1"/>
  </cols>
  <sheetData>
    <row r="1" spans="1:11" s="1" customFormat="1" ht="33.75" customHeight="1">
      <c r="A1" s="298" t="s">
        <v>235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</row>
    <row r="2" spans="1:11" ht="12.75" customHeight="1" thickBo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3"/>
    </row>
    <row r="3" spans="1:10" ht="26.25" customHeight="1" thickBot="1">
      <c r="A3" s="2"/>
      <c r="B3" s="2"/>
      <c r="C3" s="3"/>
      <c r="D3" s="3"/>
      <c r="E3" s="306" t="s">
        <v>320</v>
      </c>
      <c r="F3" s="307"/>
      <c r="G3" s="307"/>
      <c r="H3" s="308"/>
      <c r="I3" s="59"/>
      <c r="J3" s="53">
        <v>42.195</v>
      </c>
    </row>
    <row r="4" spans="1:9" ht="26.25" customHeight="1">
      <c r="A4" s="2"/>
      <c r="B4" s="2"/>
      <c r="C4" s="3"/>
      <c r="D4" s="3"/>
      <c r="E4" s="51"/>
      <c r="F4" s="51"/>
      <c r="H4" s="51"/>
      <c r="I4" s="59"/>
    </row>
    <row r="5" spans="2:10" s="12" customFormat="1" ht="18.75" customHeight="1">
      <c r="B5" s="6"/>
      <c r="C5" s="6" t="s">
        <v>1</v>
      </c>
      <c r="D5" s="8" t="s">
        <v>2</v>
      </c>
      <c r="E5" s="14" t="s">
        <v>3</v>
      </c>
      <c r="F5" s="14" t="s">
        <v>54</v>
      </c>
      <c r="G5" s="30" t="s">
        <v>4</v>
      </c>
      <c r="H5" s="56" t="s">
        <v>6</v>
      </c>
      <c r="I5" s="10" t="s">
        <v>5</v>
      </c>
      <c r="J5" s="64" t="s">
        <v>137</v>
      </c>
    </row>
    <row r="6" spans="1:10" s="12" customFormat="1" ht="18.75" customHeight="1">
      <c r="A6" s="13"/>
      <c r="B6" s="13"/>
      <c r="C6" s="7"/>
      <c r="D6" s="8"/>
      <c r="E6" s="14"/>
      <c r="I6" s="10"/>
      <c r="J6" s="65"/>
    </row>
    <row r="7" spans="1:10" s="37" customFormat="1" ht="21.75" customHeight="1">
      <c r="A7" s="309" t="s">
        <v>138</v>
      </c>
      <c r="B7" s="309"/>
      <c r="C7" s="38">
        <v>1</v>
      </c>
      <c r="D7" s="24" t="s">
        <v>60</v>
      </c>
      <c r="E7" s="45" t="s">
        <v>61</v>
      </c>
      <c r="G7" s="54">
        <v>0.12743055555555555</v>
      </c>
      <c r="H7" s="57">
        <f>G7/$J$3</f>
        <v>0.0030200392358230963</v>
      </c>
      <c r="I7" s="60">
        <f>($J$3/G7)/24</f>
        <v>13.796730245231608</v>
      </c>
      <c r="J7" s="66" t="s">
        <v>140</v>
      </c>
    </row>
    <row r="8" spans="1:10" s="37" customFormat="1" ht="21.75" customHeight="1">
      <c r="A8" s="289"/>
      <c r="B8" s="289"/>
      <c r="C8" s="38">
        <v>2</v>
      </c>
      <c r="D8" s="24" t="s">
        <v>324</v>
      </c>
      <c r="E8" s="45" t="s">
        <v>325</v>
      </c>
      <c r="F8" s="79" t="s">
        <v>54</v>
      </c>
      <c r="G8" s="54">
        <v>0.1289236111111111</v>
      </c>
      <c r="H8" s="57">
        <f>G8/$J$3</f>
        <v>0.0030554238917196615</v>
      </c>
      <c r="I8" s="60">
        <f>($J$3/G8)/24</f>
        <v>13.636951252356583</v>
      </c>
      <c r="J8" s="66" t="s">
        <v>326</v>
      </c>
    </row>
    <row r="9" spans="3:10" s="37" customFormat="1" ht="21.75" customHeight="1">
      <c r="C9" s="38">
        <v>3</v>
      </c>
      <c r="D9" s="24" t="s">
        <v>35</v>
      </c>
      <c r="E9" s="45" t="s">
        <v>8</v>
      </c>
      <c r="F9" s="79" t="s">
        <v>54</v>
      </c>
      <c r="G9" s="54">
        <v>0.1300925925925926</v>
      </c>
      <c r="H9" s="57">
        <f aca="true" t="shared" si="0" ref="H9:H19">G9/$J$3</f>
        <v>0.003083128157189065</v>
      </c>
      <c r="I9" s="60">
        <f aca="true" t="shared" si="1" ref="I9:I19">($J$3/G9)/24</f>
        <v>13.514412811387901</v>
      </c>
      <c r="J9" s="66" t="s">
        <v>140</v>
      </c>
    </row>
    <row r="10" spans="3:10" s="37" customFormat="1" ht="21.75" customHeight="1">
      <c r="C10" s="38">
        <v>4</v>
      </c>
      <c r="D10" s="24" t="s">
        <v>113</v>
      </c>
      <c r="E10" s="45" t="s">
        <v>130</v>
      </c>
      <c r="F10" s="79"/>
      <c r="G10" s="54">
        <v>0.1345949074074074</v>
      </c>
      <c r="H10" s="57">
        <f t="shared" si="0"/>
        <v>0.003189830724194985</v>
      </c>
      <c r="I10" s="60">
        <f t="shared" si="1"/>
        <v>13.062344139650873</v>
      </c>
      <c r="J10" s="66" t="s">
        <v>141</v>
      </c>
    </row>
    <row r="11" spans="3:10" s="37" customFormat="1" ht="21.75" customHeight="1">
      <c r="C11" s="38">
        <v>5</v>
      </c>
      <c r="D11" s="24" t="s">
        <v>172</v>
      </c>
      <c r="E11" s="45" t="s">
        <v>173</v>
      </c>
      <c r="F11" s="79" t="s">
        <v>54</v>
      </c>
      <c r="G11" s="54">
        <v>0.14732638888888888</v>
      </c>
      <c r="H11" s="57">
        <f t="shared" si="0"/>
        <v>0.003491560348119182</v>
      </c>
      <c r="I11" s="60">
        <f t="shared" si="1"/>
        <v>11.93353759132689</v>
      </c>
      <c r="J11" s="66" t="s">
        <v>141</v>
      </c>
    </row>
    <row r="12" spans="3:10" s="37" customFormat="1" ht="21.75" customHeight="1">
      <c r="C12" s="38">
        <v>6</v>
      </c>
      <c r="D12" s="24" t="s">
        <v>93</v>
      </c>
      <c r="E12" s="45" t="s">
        <v>94</v>
      </c>
      <c r="F12" s="79"/>
      <c r="G12" s="54">
        <v>0.15190972222222224</v>
      </c>
      <c r="H12" s="57">
        <f t="shared" si="0"/>
        <v>0.003600183012731893</v>
      </c>
      <c r="I12" s="60">
        <f t="shared" si="1"/>
        <v>11.573485714285715</v>
      </c>
      <c r="J12" s="66" t="s">
        <v>141</v>
      </c>
    </row>
    <row r="13" spans="3:10" s="37" customFormat="1" ht="21.75" customHeight="1">
      <c r="C13" s="38">
        <v>7</v>
      </c>
      <c r="D13" s="24" t="s">
        <v>70</v>
      </c>
      <c r="E13" s="45" t="s">
        <v>71</v>
      </c>
      <c r="F13" s="79"/>
      <c r="G13" s="54">
        <v>0.15633101851851852</v>
      </c>
      <c r="H13" s="57">
        <f t="shared" si="0"/>
        <v>0.003704965482131023</v>
      </c>
      <c r="I13" s="60">
        <f t="shared" si="1"/>
        <v>11.246168653290887</v>
      </c>
      <c r="J13" s="66" t="s">
        <v>141</v>
      </c>
    </row>
    <row r="14" spans="3:10" s="37" customFormat="1" ht="21.75" customHeight="1">
      <c r="C14" s="38">
        <v>8</v>
      </c>
      <c r="D14" s="24" t="s">
        <v>248</v>
      </c>
      <c r="E14" s="45" t="s">
        <v>249</v>
      </c>
      <c r="G14" s="54">
        <v>0.15733796296296296</v>
      </c>
      <c r="H14" s="57">
        <f t="shared" si="0"/>
        <v>0.003728829552386846</v>
      </c>
      <c r="I14" s="60">
        <f t="shared" si="1"/>
        <v>11.174194497572458</v>
      </c>
      <c r="J14" s="66" t="s">
        <v>313</v>
      </c>
    </row>
    <row r="15" spans="3:10" s="37" customFormat="1" ht="21.75" customHeight="1">
      <c r="C15" s="38">
        <v>9</v>
      </c>
      <c r="D15" s="24" t="s">
        <v>250</v>
      </c>
      <c r="E15" s="45" t="s">
        <v>251</v>
      </c>
      <c r="G15" s="54">
        <v>0.15762731481481482</v>
      </c>
      <c r="H15" s="57">
        <f t="shared" si="0"/>
        <v>0.0037356870438396686</v>
      </c>
      <c r="I15" s="60">
        <f t="shared" si="1"/>
        <v>11.15368235553271</v>
      </c>
      <c r="J15" s="66" t="s">
        <v>313</v>
      </c>
    </row>
    <row r="16" spans="3:10" s="37" customFormat="1" ht="21.75" customHeight="1">
      <c r="C16" s="38">
        <v>10</v>
      </c>
      <c r="D16" s="24" t="s">
        <v>252</v>
      </c>
      <c r="E16" s="45" t="s">
        <v>249</v>
      </c>
      <c r="G16" s="54">
        <v>0.15908564814814816</v>
      </c>
      <c r="H16" s="57">
        <f t="shared" si="0"/>
        <v>0.003770248800761895</v>
      </c>
      <c r="I16" s="60">
        <f t="shared" si="1"/>
        <v>11.051436886140415</v>
      </c>
      <c r="J16" s="66" t="s">
        <v>313</v>
      </c>
    </row>
    <row r="17" spans="3:10" s="37" customFormat="1" ht="21.75" customHeight="1">
      <c r="C17" s="38">
        <v>11</v>
      </c>
      <c r="D17" s="24" t="s">
        <v>253</v>
      </c>
      <c r="E17" s="45" t="s">
        <v>95</v>
      </c>
      <c r="G17" s="54">
        <v>0.16306712962962963</v>
      </c>
      <c r="H17" s="57">
        <f t="shared" si="0"/>
        <v>0.0038646078831527345</v>
      </c>
      <c r="I17" s="60">
        <f t="shared" si="1"/>
        <v>10.781602668748668</v>
      </c>
      <c r="J17" s="66" t="s">
        <v>313</v>
      </c>
    </row>
    <row r="18" spans="3:10" s="37" customFormat="1" ht="21.75" customHeight="1">
      <c r="C18" s="38">
        <v>12</v>
      </c>
      <c r="D18" s="24" t="s">
        <v>96</v>
      </c>
      <c r="E18" s="45" t="s">
        <v>97</v>
      </c>
      <c r="G18" s="54">
        <v>0.16417824074074075</v>
      </c>
      <c r="H18" s="57">
        <f t="shared" si="0"/>
        <v>0.0038909406503315736</v>
      </c>
      <c r="I18" s="60">
        <f t="shared" si="1"/>
        <v>10.708635882974974</v>
      </c>
      <c r="J18" s="66" t="s">
        <v>226</v>
      </c>
    </row>
    <row r="19" spans="3:10" s="37" customFormat="1" ht="21.75" customHeight="1">
      <c r="C19" s="38">
        <v>13</v>
      </c>
      <c r="D19" s="24" t="s">
        <v>46</v>
      </c>
      <c r="E19" s="45" t="s">
        <v>31</v>
      </c>
      <c r="F19" s="79"/>
      <c r="G19" s="54">
        <v>0.1757291666666667</v>
      </c>
      <c r="H19" s="57">
        <f t="shared" si="0"/>
        <v>0.004164691709128254</v>
      </c>
      <c r="I19" s="60">
        <f t="shared" si="1"/>
        <v>10.004742145820982</v>
      </c>
      <c r="J19" s="66" t="s">
        <v>141</v>
      </c>
    </row>
    <row r="20" spans="3:10" s="37" customFormat="1" ht="21.75" customHeight="1">
      <c r="C20" s="38"/>
      <c r="D20" s="24"/>
      <c r="E20" s="45"/>
      <c r="F20" s="45"/>
      <c r="G20" s="54"/>
      <c r="H20" s="57"/>
      <c r="I20" s="60"/>
      <c r="J20" s="66"/>
    </row>
    <row r="21" spans="3:10" s="37" customFormat="1" ht="21.75" customHeight="1">
      <c r="C21" s="38"/>
      <c r="D21" s="24"/>
      <c r="E21" s="45"/>
      <c r="F21" s="45"/>
      <c r="G21" s="54"/>
      <c r="H21" s="57"/>
      <c r="I21" s="60"/>
      <c r="J21" s="66"/>
    </row>
    <row r="22" spans="1:10" s="37" customFormat="1" ht="21.75" customHeight="1">
      <c r="A22" s="309" t="s">
        <v>139</v>
      </c>
      <c r="B22" s="309"/>
      <c r="C22" s="38">
        <v>1</v>
      </c>
      <c r="D22" s="24" t="s">
        <v>56</v>
      </c>
      <c r="E22" s="45" t="s">
        <v>89</v>
      </c>
      <c r="F22" s="79" t="s">
        <v>54</v>
      </c>
      <c r="G22" s="54">
        <v>0.11217592592592592</v>
      </c>
      <c r="H22" s="57">
        <f aca="true" t="shared" si="2" ref="H22:H59">G22/$J$3</f>
        <v>0.0026585122864302858</v>
      </c>
      <c r="I22" s="60">
        <f aca="true" t="shared" si="3" ref="I22:I59">($J$3/G22)/24</f>
        <v>15.67292612463888</v>
      </c>
      <c r="J22" s="66" t="s">
        <v>141</v>
      </c>
    </row>
    <row r="23" spans="3:10" s="37" customFormat="1" ht="21.75" customHeight="1">
      <c r="C23" s="38">
        <v>2</v>
      </c>
      <c r="D23" s="24" t="s">
        <v>68</v>
      </c>
      <c r="E23" s="45" t="s">
        <v>69</v>
      </c>
      <c r="G23" s="54">
        <v>0.1141550925925926</v>
      </c>
      <c r="H23" s="57">
        <f t="shared" si="2"/>
        <v>0.002705417527967593</v>
      </c>
      <c r="I23" s="60">
        <f t="shared" si="3"/>
        <v>15.40119639055054</v>
      </c>
      <c r="J23" s="66" t="s">
        <v>140</v>
      </c>
    </row>
    <row r="24" spans="3:10" s="37" customFormat="1" ht="21.75" customHeight="1">
      <c r="C24" s="38">
        <v>3</v>
      </c>
      <c r="D24" s="24" t="s">
        <v>131</v>
      </c>
      <c r="E24" s="45" t="s">
        <v>122</v>
      </c>
      <c r="F24" s="79" t="s">
        <v>54</v>
      </c>
      <c r="G24" s="54">
        <v>0.11726851851851851</v>
      </c>
      <c r="H24" s="57">
        <f t="shared" si="2"/>
        <v>0.0027792041359999647</v>
      </c>
      <c r="I24" s="60">
        <f t="shared" si="3"/>
        <v>14.992301618634032</v>
      </c>
      <c r="J24" s="66" t="s">
        <v>141</v>
      </c>
    </row>
    <row r="25" spans="3:10" s="37" customFormat="1" ht="21.75" customHeight="1">
      <c r="C25" s="38">
        <v>4</v>
      </c>
      <c r="D25" s="24" t="s">
        <v>38</v>
      </c>
      <c r="E25" s="45" t="s">
        <v>12</v>
      </c>
      <c r="F25" s="79" t="s">
        <v>54</v>
      </c>
      <c r="G25" s="54">
        <v>0.11876157407407407</v>
      </c>
      <c r="H25" s="57">
        <f t="shared" si="2"/>
        <v>0.00281458879189653</v>
      </c>
      <c r="I25" s="60">
        <f t="shared" si="3"/>
        <v>14.803820290420036</v>
      </c>
      <c r="J25" s="66" t="s">
        <v>140</v>
      </c>
    </row>
    <row r="26" spans="3:10" s="37" customFormat="1" ht="21.75" customHeight="1">
      <c r="C26" s="38">
        <v>5</v>
      </c>
      <c r="D26" s="24" t="s">
        <v>56</v>
      </c>
      <c r="E26" s="45" t="s">
        <v>57</v>
      </c>
      <c r="G26" s="54">
        <v>0.12032407407407408</v>
      </c>
      <c r="H26" s="57">
        <f t="shared" si="2"/>
        <v>0.002851619245741772</v>
      </c>
      <c r="I26" s="60">
        <f t="shared" si="3"/>
        <v>14.611581377452865</v>
      </c>
      <c r="J26" s="66" t="s">
        <v>140</v>
      </c>
    </row>
    <row r="27" spans="3:10" s="37" customFormat="1" ht="21.75" customHeight="1">
      <c r="C27" s="38">
        <v>6</v>
      </c>
      <c r="D27" s="24" t="s">
        <v>34</v>
      </c>
      <c r="E27" s="45" t="s">
        <v>26</v>
      </c>
      <c r="G27" s="54">
        <v>0.12146990740740742</v>
      </c>
      <c r="H27" s="57">
        <f t="shared" si="2"/>
        <v>0.00287877491189495</v>
      </c>
      <c r="I27" s="60">
        <f t="shared" si="3"/>
        <v>14.47374940447832</v>
      </c>
      <c r="J27" s="66" t="s">
        <v>140</v>
      </c>
    </row>
    <row r="28" spans="3:10" s="37" customFormat="1" ht="21.75" customHeight="1">
      <c r="C28" s="38">
        <v>7</v>
      </c>
      <c r="D28" s="24" t="s">
        <v>40</v>
      </c>
      <c r="E28" s="45" t="s">
        <v>24</v>
      </c>
      <c r="F28" s="79" t="s">
        <v>54</v>
      </c>
      <c r="G28" s="54">
        <v>0.12347222222222222</v>
      </c>
      <c r="H28" s="57">
        <f t="shared" si="2"/>
        <v>0.0029262287527484824</v>
      </c>
      <c r="I28" s="60">
        <f t="shared" si="3"/>
        <v>14.239032620922385</v>
      </c>
      <c r="J28" s="66" t="s">
        <v>141</v>
      </c>
    </row>
    <row r="29" spans="3:10" s="37" customFormat="1" ht="21.75" customHeight="1">
      <c r="C29" s="38">
        <v>8</v>
      </c>
      <c r="D29" s="24" t="s">
        <v>90</v>
      </c>
      <c r="E29" s="45" t="s">
        <v>220</v>
      </c>
      <c r="F29" s="79" t="s">
        <v>54</v>
      </c>
      <c r="G29" s="54">
        <v>0.12510416666666666</v>
      </c>
      <c r="H29" s="57">
        <f t="shared" si="2"/>
        <v>0.002964905004542402</v>
      </c>
      <c r="I29" s="60">
        <f t="shared" si="3"/>
        <v>14.053288925895089</v>
      </c>
      <c r="J29" s="66" t="s">
        <v>141</v>
      </c>
    </row>
    <row r="30" spans="3:11" s="37" customFormat="1" ht="21.75" customHeight="1">
      <c r="C30" s="38">
        <v>9</v>
      </c>
      <c r="D30" s="24" t="s">
        <v>63</v>
      </c>
      <c r="E30" s="45" t="s">
        <v>64</v>
      </c>
      <c r="G30" s="54">
        <v>0.12696759259259258</v>
      </c>
      <c r="H30" s="57">
        <f t="shared" si="2"/>
        <v>0.00300906724949858</v>
      </c>
      <c r="I30" s="60">
        <f t="shared" si="3"/>
        <v>13.847037374658159</v>
      </c>
      <c r="J30" s="66" t="s">
        <v>140</v>
      </c>
      <c r="K30" s="67"/>
    </row>
    <row r="31" spans="3:10" s="37" customFormat="1" ht="21.75" customHeight="1">
      <c r="C31" s="38">
        <v>10</v>
      </c>
      <c r="D31" s="24" t="s">
        <v>65</v>
      </c>
      <c r="E31" s="45" t="s">
        <v>66</v>
      </c>
      <c r="F31" s="79" t="s">
        <v>54</v>
      </c>
      <c r="G31" s="54">
        <v>0.12822916666666667</v>
      </c>
      <c r="H31" s="57">
        <f t="shared" si="2"/>
        <v>0.003038965912232887</v>
      </c>
      <c r="I31" s="60">
        <f t="shared" si="3"/>
        <v>13.71080422420796</v>
      </c>
      <c r="J31" s="66" t="s">
        <v>140</v>
      </c>
    </row>
    <row r="32" spans="3:10" s="37" customFormat="1" ht="21.75" customHeight="1">
      <c r="C32" s="38">
        <v>11</v>
      </c>
      <c r="D32" s="24" t="s">
        <v>34</v>
      </c>
      <c r="E32" s="45" t="s">
        <v>125</v>
      </c>
      <c r="F32" s="79"/>
      <c r="G32" s="54">
        <v>0.13087962962962962</v>
      </c>
      <c r="H32" s="57">
        <f t="shared" si="2"/>
        <v>0.0031017805339407425</v>
      </c>
      <c r="I32" s="60">
        <f t="shared" si="3"/>
        <v>13.433144676335338</v>
      </c>
      <c r="J32" s="66" t="s">
        <v>141</v>
      </c>
    </row>
    <row r="33" spans="3:10" s="37" customFormat="1" ht="21.75" customHeight="1">
      <c r="C33" s="38">
        <v>12</v>
      </c>
      <c r="D33" s="24" t="s">
        <v>34</v>
      </c>
      <c r="E33" s="45" t="s">
        <v>20</v>
      </c>
      <c r="G33" s="54">
        <v>0.13144675925925928</v>
      </c>
      <c r="H33" s="57">
        <f t="shared" si="2"/>
        <v>0.0031152212171882752</v>
      </c>
      <c r="I33" s="60">
        <f t="shared" si="3"/>
        <v>13.375187109271813</v>
      </c>
      <c r="J33" s="66" t="s">
        <v>140</v>
      </c>
    </row>
    <row r="34" spans="3:10" s="37" customFormat="1" ht="21.75" customHeight="1">
      <c r="C34" s="38">
        <v>13</v>
      </c>
      <c r="D34" s="24" t="s">
        <v>74</v>
      </c>
      <c r="E34" s="45" t="s">
        <v>67</v>
      </c>
      <c r="F34" s="79"/>
      <c r="G34" s="54">
        <v>0.13167824074074075</v>
      </c>
      <c r="H34" s="57">
        <f t="shared" si="2"/>
        <v>0.0031207072103505333</v>
      </c>
      <c r="I34" s="60">
        <f t="shared" si="3"/>
        <v>13.351674430869297</v>
      </c>
      <c r="J34" s="66" t="s">
        <v>141</v>
      </c>
    </row>
    <row r="35" spans="3:10" s="37" customFormat="1" ht="21.75" customHeight="1">
      <c r="C35" s="38">
        <v>14</v>
      </c>
      <c r="D35" s="24" t="s">
        <v>40</v>
      </c>
      <c r="E35" s="45" t="s">
        <v>49</v>
      </c>
      <c r="G35" s="54">
        <v>0.1323263888888889</v>
      </c>
      <c r="H35" s="57">
        <f t="shared" si="2"/>
        <v>0.003136067991204856</v>
      </c>
      <c r="I35" s="60">
        <f t="shared" si="3"/>
        <v>13.286276567829965</v>
      </c>
      <c r="J35" s="66" t="s">
        <v>140</v>
      </c>
    </row>
    <row r="36" spans="3:10" s="37" customFormat="1" ht="21.75" customHeight="1">
      <c r="C36" s="38">
        <v>16</v>
      </c>
      <c r="D36" s="24" t="s">
        <v>7</v>
      </c>
      <c r="E36" s="45" t="s">
        <v>132</v>
      </c>
      <c r="F36" s="79"/>
      <c r="G36" s="54">
        <v>0.1325925925925926</v>
      </c>
      <c r="H36" s="57">
        <f t="shared" si="2"/>
        <v>0.0031423768833414526</v>
      </c>
      <c r="I36" s="60">
        <f t="shared" si="3"/>
        <v>13.259601955307263</v>
      </c>
      <c r="J36" s="66" t="s">
        <v>141</v>
      </c>
    </row>
    <row r="37" spans="3:10" s="37" customFormat="1" ht="21.75" customHeight="1">
      <c r="C37" s="38">
        <v>17</v>
      </c>
      <c r="D37" s="24" t="s">
        <v>36</v>
      </c>
      <c r="E37" s="45" t="s">
        <v>21</v>
      </c>
      <c r="F37" s="79" t="s">
        <v>54</v>
      </c>
      <c r="G37" s="54">
        <v>0.13342592592592592</v>
      </c>
      <c r="H37" s="57">
        <f t="shared" si="2"/>
        <v>0.0031621264587255817</v>
      </c>
      <c r="I37" s="60">
        <f t="shared" si="3"/>
        <v>13.17678695350451</v>
      </c>
      <c r="J37" s="66" t="s">
        <v>140</v>
      </c>
    </row>
    <row r="38" spans="3:10" s="37" customFormat="1" ht="21.75" customHeight="1">
      <c r="C38" s="38">
        <v>18</v>
      </c>
      <c r="D38" s="24" t="s">
        <v>43</v>
      </c>
      <c r="E38" s="45" t="s">
        <v>29</v>
      </c>
      <c r="F38" s="79" t="s">
        <v>54</v>
      </c>
      <c r="G38" s="54">
        <v>0.13380787037037037</v>
      </c>
      <c r="H38" s="57">
        <f t="shared" si="2"/>
        <v>0.003171178347443308</v>
      </c>
      <c r="I38" s="60">
        <f t="shared" si="3"/>
        <v>13.139174811867486</v>
      </c>
      <c r="J38" s="66" t="s">
        <v>141</v>
      </c>
    </row>
    <row r="39" spans="3:10" s="37" customFormat="1" ht="21.75" customHeight="1">
      <c r="C39" s="38">
        <v>19</v>
      </c>
      <c r="D39" s="24" t="s">
        <v>39</v>
      </c>
      <c r="E39" s="45" t="s">
        <v>23</v>
      </c>
      <c r="G39" s="54">
        <v>0.14144675925925926</v>
      </c>
      <c r="H39" s="57">
        <f t="shared" si="2"/>
        <v>0.0033522161217978256</v>
      </c>
      <c r="I39" s="60">
        <f t="shared" si="3"/>
        <v>12.429588413386794</v>
      </c>
      <c r="J39" s="66" t="s">
        <v>140</v>
      </c>
    </row>
    <row r="40" spans="3:10" s="37" customFormat="1" ht="21.75" customHeight="1">
      <c r="C40" s="38">
        <v>20</v>
      </c>
      <c r="D40" s="87" t="s">
        <v>245</v>
      </c>
      <c r="E40" s="79" t="s">
        <v>246</v>
      </c>
      <c r="F40" s="82"/>
      <c r="G40" s="54">
        <v>0.14528935185185185</v>
      </c>
      <c r="H40" s="57">
        <f t="shared" si="2"/>
        <v>0.0034432836082913107</v>
      </c>
      <c r="I40" s="60">
        <f t="shared" si="3"/>
        <v>12.100852385883853</v>
      </c>
      <c r="J40" s="287" t="s">
        <v>313</v>
      </c>
    </row>
    <row r="41" spans="3:10" s="37" customFormat="1" ht="21.75" customHeight="1">
      <c r="C41" s="38">
        <v>21</v>
      </c>
      <c r="D41" s="87" t="s">
        <v>110</v>
      </c>
      <c r="E41" s="79" t="s">
        <v>190</v>
      </c>
      <c r="F41" s="79"/>
      <c r="G41" s="54">
        <v>0.14601851851851852</v>
      </c>
      <c r="H41" s="57">
        <f t="shared" si="2"/>
        <v>0.0034605644867524237</v>
      </c>
      <c r="I41" s="60">
        <f t="shared" si="3"/>
        <v>12.040424857324034</v>
      </c>
      <c r="J41" s="287" t="s">
        <v>141</v>
      </c>
    </row>
    <row r="42" spans="3:10" s="37" customFormat="1" ht="21.75" customHeight="1">
      <c r="C42" s="38">
        <v>22</v>
      </c>
      <c r="D42" s="24" t="s">
        <v>75</v>
      </c>
      <c r="E42" s="45" t="s">
        <v>76</v>
      </c>
      <c r="F42" s="82"/>
      <c r="G42" s="54">
        <v>0.14641203703703703</v>
      </c>
      <c r="H42" s="57">
        <f t="shared" si="2"/>
        <v>0.0034698906751282625</v>
      </c>
      <c r="I42" s="60">
        <f t="shared" si="3"/>
        <v>12.008063241106719</v>
      </c>
      <c r="J42" s="66" t="s">
        <v>314</v>
      </c>
    </row>
    <row r="43" spans="3:10" s="37" customFormat="1" ht="21.75" customHeight="1">
      <c r="C43" s="38">
        <v>23</v>
      </c>
      <c r="D43" s="24" t="s">
        <v>44</v>
      </c>
      <c r="E43" s="45" t="s">
        <v>30</v>
      </c>
      <c r="G43" s="54">
        <v>0.148125</v>
      </c>
      <c r="H43" s="57">
        <f t="shared" si="2"/>
        <v>0.0035104870245289727</v>
      </c>
      <c r="I43" s="60">
        <f t="shared" si="3"/>
        <v>11.869198312236286</v>
      </c>
      <c r="J43" s="66" t="s">
        <v>226</v>
      </c>
    </row>
    <row r="44" spans="3:10" s="37" customFormat="1" ht="21.75" customHeight="1">
      <c r="C44" s="38">
        <v>24</v>
      </c>
      <c r="D44" s="24" t="s">
        <v>82</v>
      </c>
      <c r="E44" s="45" t="s">
        <v>92</v>
      </c>
      <c r="F44" s="79"/>
      <c r="G44" s="54">
        <v>0.14824074074074076</v>
      </c>
      <c r="H44" s="57">
        <f t="shared" si="2"/>
        <v>0.003513230021110102</v>
      </c>
      <c r="I44" s="60">
        <f t="shared" si="3"/>
        <v>11.85993129294191</v>
      </c>
      <c r="J44" s="66" t="s">
        <v>141</v>
      </c>
    </row>
    <row r="45" spans="3:11" s="37" customFormat="1" ht="21.75" customHeight="1">
      <c r="C45" s="38">
        <v>25</v>
      </c>
      <c r="D45" s="24" t="s">
        <v>45</v>
      </c>
      <c r="E45" s="45" t="s">
        <v>72</v>
      </c>
      <c r="F45" s="79"/>
      <c r="G45" s="54">
        <v>0.14958333333333332</v>
      </c>
      <c r="H45" s="57">
        <f t="shared" si="2"/>
        <v>0.0035450487814511983</v>
      </c>
      <c r="I45" s="60">
        <f t="shared" si="3"/>
        <v>11.753481894150418</v>
      </c>
      <c r="J45" s="66" t="s">
        <v>141</v>
      </c>
      <c r="K45" s="67"/>
    </row>
    <row r="46" spans="3:10" s="37" customFormat="1" ht="21.75" customHeight="1">
      <c r="C46" s="38">
        <v>26</v>
      </c>
      <c r="D46" s="87" t="s">
        <v>147</v>
      </c>
      <c r="E46" s="79" t="s">
        <v>148</v>
      </c>
      <c r="F46" s="79" t="s">
        <v>54</v>
      </c>
      <c r="G46" s="54">
        <v>0.15027777777777776</v>
      </c>
      <c r="H46" s="57">
        <f t="shared" si="2"/>
        <v>0.0035615067609379727</v>
      </c>
      <c r="I46" s="60">
        <f t="shared" si="3"/>
        <v>11.69916820702403</v>
      </c>
      <c r="J46" s="287" t="s">
        <v>141</v>
      </c>
    </row>
    <row r="47" spans="3:10" s="37" customFormat="1" ht="21.75" customHeight="1">
      <c r="C47" s="38">
        <v>27</v>
      </c>
      <c r="D47" s="24" t="s">
        <v>126</v>
      </c>
      <c r="E47" s="45" t="s">
        <v>127</v>
      </c>
      <c r="F47" s="79"/>
      <c r="G47" s="54">
        <v>0.15134259259259258</v>
      </c>
      <c r="H47" s="57">
        <f t="shared" si="2"/>
        <v>0.0035867423294843603</v>
      </c>
      <c r="I47" s="60">
        <f t="shared" si="3"/>
        <v>11.616855307433466</v>
      </c>
      <c r="J47" s="66" t="s">
        <v>141</v>
      </c>
    </row>
    <row r="48" spans="3:10" s="37" customFormat="1" ht="21.75" customHeight="1">
      <c r="C48" s="38">
        <v>28</v>
      </c>
      <c r="D48" s="24" t="s">
        <v>38</v>
      </c>
      <c r="E48" s="45" t="s">
        <v>48</v>
      </c>
      <c r="G48" s="54">
        <v>0.1547337962962963</v>
      </c>
      <c r="H48" s="57">
        <f t="shared" si="2"/>
        <v>0.003667112129311442</v>
      </c>
      <c r="I48" s="60">
        <f t="shared" si="3"/>
        <v>11.36225596529284</v>
      </c>
      <c r="J48" s="66" t="s">
        <v>313</v>
      </c>
    </row>
    <row r="49" spans="3:12" s="37" customFormat="1" ht="21.75" customHeight="1">
      <c r="C49" s="38">
        <v>29</v>
      </c>
      <c r="D49" s="24" t="s">
        <v>62</v>
      </c>
      <c r="E49" s="45" t="s">
        <v>128</v>
      </c>
      <c r="F49" s="79" t="s">
        <v>54</v>
      </c>
      <c r="G49" s="54">
        <v>0.15487268518518518</v>
      </c>
      <c r="H49" s="57">
        <f t="shared" si="2"/>
        <v>0.0036704037252087967</v>
      </c>
      <c r="I49" s="60">
        <f t="shared" si="3"/>
        <v>11.352066362753158</v>
      </c>
      <c r="J49" s="66" t="s">
        <v>141</v>
      </c>
      <c r="L49" s="54"/>
    </row>
    <row r="50" spans="3:10" s="37" customFormat="1" ht="21.75" customHeight="1">
      <c r="C50" s="38">
        <v>31</v>
      </c>
      <c r="D50" s="24" t="s">
        <v>18</v>
      </c>
      <c r="E50" s="45" t="s">
        <v>27</v>
      </c>
      <c r="F50" s="79" t="s">
        <v>54</v>
      </c>
      <c r="G50" s="54">
        <v>0.1551736111111111</v>
      </c>
      <c r="H50" s="57">
        <f t="shared" si="2"/>
        <v>0.003677535516319732</v>
      </c>
      <c r="I50" s="60">
        <f t="shared" si="3"/>
        <v>11.33005146565227</v>
      </c>
      <c r="J50" s="66" t="s">
        <v>141</v>
      </c>
    </row>
    <row r="51" spans="3:10" s="37" customFormat="1" ht="21.75" customHeight="1">
      <c r="C51" s="38">
        <v>32</v>
      </c>
      <c r="D51" s="24" t="s">
        <v>176</v>
      </c>
      <c r="E51" s="45" t="s">
        <v>8</v>
      </c>
      <c r="G51" s="54">
        <v>0.15681712962962963</v>
      </c>
      <c r="H51" s="57">
        <f t="shared" si="2"/>
        <v>0.003716486067771765</v>
      </c>
      <c r="I51" s="60">
        <f t="shared" si="3"/>
        <v>11.211307107535612</v>
      </c>
      <c r="J51" s="66" t="s">
        <v>313</v>
      </c>
    </row>
    <row r="52" spans="3:10" s="37" customFormat="1" ht="21.75" customHeight="1">
      <c r="C52" s="38">
        <v>33</v>
      </c>
      <c r="D52" s="24" t="s">
        <v>98</v>
      </c>
      <c r="E52" s="45" t="s">
        <v>99</v>
      </c>
      <c r="F52" s="79" t="s">
        <v>54</v>
      </c>
      <c r="G52" s="54">
        <v>0.1585648148148148</v>
      </c>
      <c r="H52" s="57">
        <f t="shared" si="2"/>
        <v>0.0037579053161468133</v>
      </c>
      <c r="I52" s="60">
        <f t="shared" si="3"/>
        <v>11.087737226277374</v>
      </c>
      <c r="J52" s="66" t="s">
        <v>140</v>
      </c>
    </row>
    <row r="53" spans="3:10" s="37" customFormat="1" ht="21.75" customHeight="1">
      <c r="C53" s="38">
        <v>34</v>
      </c>
      <c r="D53" s="24" t="s">
        <v>79</v>
      </c>
      <c r="E53" s="45" t="s">
        <v>80</v>
      </c>
      <c r="F53" s="79" t="s">
        <v>54</v>
      </c>
      <c r="G53" s="54">
        <v>0.16336805555555556</v>
      </c>
      <c r="H53" s="57">
        <f t="shared" si="2"/>
        <v>0.00387173967426367</v>
      </c>
      <c r="I53" s="60">
        <f t="shared" si="3"/>
        <v>10.761742826780022</v>
      </c>
      <c r="J53" s="66" t="s">
        <v>141</v>
      </c>
    </row>
    <row r="54" spans="3:10" s="37" customFormat="1" ht="21.75" customHeight="1">
      <c r="C54" s="38">
        <v>35</v>
      </c>
      <c r="D54" s="24" t="s">
        <v>134</v>
      </c>
      <c r="E54" s="45" t="s">
        <v>135</v>
      </c>
      <c r="F54" s="79"/>
      <c r="G54" s="54">
        <v>0.1719328703703704</v>
      </c>
      <c r="H54" s="57">
        <f t="shared" si="2"/>
        <v>0.004074721421267221</v>
      </c>
      <c r="I54" s="60">
        <f t="shared" si="3"/>
        <v>10.225647929989902</v>
      </c>
      <c r="J54" s="66" t="s">
        <v>141</v>
      </c>
    </row>
    <row r="55" spans="3:10" s="37" customFormat="1" ht="21.75" customHeight="1">
      <c r="C55" s="38">
        <v>36</v>
      </c>
      <c r="D55" s="24" t="s">
        <v>77</v>
      </c>
      <c r="E55" s="45" t="s">
        <v>78</v>
      </c>
      <c r="F55" s="79" t="s">
        <v>54</v>
      </c>
      <c r="G55" s="54">
        <v>0.17375</v>
      </c>
      <c r="H55" s="57">
        <f t="shared" si="2"/>
        <v>0.004117786467590947</v>
      </c>
      <c r="I55" s="60">
        <f t="shared" si="3"/>
        <v>10.118705035971223</v>
      </c>
      <c r="J55" s="66" t="s">
        <v>140</v>
      </c>
    </row>
    <row r="56" spans="3:10" s="37" customFormat="1" ht="21.75" customHeight="1">
      <c r="C56" s="38">
        <v>37</v>
      </c>
      <c r="D56" s="24" t="s">
        <v>124</v>
      </c>
      <c r="E56" s="45" t="s">
        <v>52</v>
      </c>
      <c r="G56" s="54">
        <v>0.17375</v>
      </c>
      <c r="H56" s="57">
        <f t="shared" si="2"/>
        <v>0.004117786467590947</v>
      </c>
      <c r="I56" s="60">
        <f t="shared" si="3"/>
        <v>10.118705035971223</v>
      </c>
      <c r="J56" s="66" t="s">
        <v>140</v>
      </c>
    </row>
    <row r="57" spans="3:10" s="37" customFormat="1" ht="21.75" customHeight="1">
      <c r="C57" s="38">
        <v>38</v>
      </c>
      <c r="D57" s="24" t="s">
        <v>91</v>
      </c>
      <c r="E57" s="45" t="s">
        <v>174</v>
      </c>
      <c r="F57" s="79"/>
      <c r="G57" s="54">
        <v>0.1757291666666667</v>
      </c>
      <c r="H57" s="57">
        <f t="shared" si="2"/>
        <v>0.004164691709128254</v>
      </c>
      <c r="I57" s="60">
        <f t="shared" si="3"/>
        <v>10.004742145820982</v>
      </c>
      <c r="J57" s="66" t="s">
        <v>141</v>
      </c>
    </row>
    <row r="58" spans="3:10" s="37" customFormat="1" ht="21.75" customHeight="1">
      <c r="C58" s="38">
        <v>39</v>
      </c>
      <c r="D58" s="24" t="s">
        <v>175</v>
      </c>
      <c r="E58" s="45" t="s">
        <v>108</v>
      </c>
      <c r="F58" s="79" t="s">
        <v>133</v>
      </c>
      <c r="G58" s="54">
        <v>0.1778587962962963</v>
      </c>
      <c r="H58" s="57">
        <f t="shared" si="2"/>
        <v>0.004215162846221029</v>
      </c>
      <c r="I58" s="60">
        <f t="shared" si="3"/>
        <v>9.884948265764299</v>
      </c>
      <c r="J58" s="66" t="s">
        <v>141</v>
      </c>
    </row>
    <row r="59" spans="3:10" s="37" customFormat="1" ht="21.75" customHeight="1">
      <c r="C59" s="38">
        <v>40</v>
      </c>
      <c r="D59" s="24" t="s">
        <v>13</v>
      </c>
      <c r="E59" s="45" t="s">
        <v>15</v>
      </c>
      <c r="F59" s="79" t="s">
        <v>54</v>
      </c>
      <c r="G59" s="54">
        <v>0.18163194444444444</v>
      </c>
      <c r="H59" s="57">
        <f t="shared" si="2"/>
        <v>0.004304584534765836</v>
      </c>
      <c r="I59" s="60">
        <f t="shared" si="3"/>
        <v>9.679602370483655</v>
      </c>
      <c r="J59" s="66" t="s">
        <v>140</v>
      </c>
    </row>
    <row r="60" spans="3:10" s="37" customFormat="1" ht="21.75" customHeight="1">
      <c r="C60" s="38"/>
      <c r="D60" s="24"/>
      <c r="E60" s="45"/>
      <c r="F60" s="79"/>
      <c r="G60" s="54"/>
      <c r="H60" s="57"/>
      <c r="I60" s="60"/>
      <c r="J60" s="66"/>
    </row>
    <row r="61" spans="1:11" s="37" customFormat="1" ht="39.75" customHeight="1">
      <c r="A61" s="304" t="s">
        <v>329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</row>
    <row r="62" spans="1:11" s="37" customFormat="1" ht="39.75" customHeight="1">
      <c r="A62" s="304" t="s">
        <v>328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</row>
    <row r="63" spans="1:11" s="37" customFormat="1" ht="39.75" customHeight="1">
      <c r="A63" s="305" t="s">
        <v>330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</row>
    <row r="64" s="37" customFormat="1" ht="21.75" customHeight="1"/>
    <row r="65" spans="3:10" s="37" customFormat="1" ht="21.75" customHeight="1">
      <c r="C65" s="38"/>
      <c r="D65" s="24"/>
      <c r="E65" s="45"/>
      <c r="F65" s="45"/>
      <c r="G65" s="54"/>
      <c r="H65" s="57"/>
      <c r="I65" s="60"/>
      <c r="J65" s="66"/>
    </row>
    <row r="66" spans="3:10" s="37" customFormat="1" ht="21.75" customHeight="1">
      <c r="C66" s="38"/>
      <c r="D66" s="24"/>
      <c r="E66" s="45"/>
      <c r="F66" s="45"/>
      <c r="G66" s="54"/>
      <c r="H66" s="57"/>
      <c r="I66" s="60"/>
      <c r="J66" s="66"/>
    </row>
    <row r="67" spans="3:10" s="37" customFormat="1" ht="21.75" customHeight="1">
      <c r="C67" s="38"/>
      <c r="D67" s="24"/>
      <c r="E67" s="45"/>
      <c r="F67" s="45"/>
      <c r="G67" s="54"/>
      <c r="H67" s="57"/>
      <c r="I67" s="60"/>
      <c r="J67" s="66"/>
    </row>
    <row r="68" spans="3:10" s="37" customFormat="1" ht="21.75" customHeight="1">
      <c r="C68" s="38"/>
      <c r="D68" s="24"/>
      <c r="E68" s="45"/>
      <c r="F68" s="45"/>
      <c r="G68" s="54"/>
      <c r="H68" s="57"/>
      <c r="I68" s="60"/>
      <c r="J68" s="66"/>
    </row>
    <row r="69" spans="3:10" s="37" customFormat="1" ht="21.75" customHeight="1">
      <c r="C69" s="38"/>
      <c r="D69" s="24"/>
      <c r="E69" s="45"/>
      <c r="F69" s="45"/>
      <c r="G69" s="54"/>
      <c r="H69" s="57"/>
      <c r="I69" s="60"/>
      <c r="J69" s="66"/>
    </row>
    <row r="70" spans="3:10" s="37" customFormat="1" ht="21.75" customHeight="1">
      <c r="C70" s="38"/>
      <c r="D70" s="24"/>
      <c r="E70" s="45"/>
      <c r="F70" s="45"/>
      <c r="G70" s="54"/>
      <c r="H70" s="57"/>
      <c r="I70" s="60"/>
      <c r="J70" s="66"/>
    </row>
    <row r="71" spans="3:10" s="37" customFormat="1" ht="21.75" customHeight="1">
      <c r="C71" s="38"/>
      <c r="D71" s="24"/>
      <c r="E71" s="45"/>
      <c r="F71" s="45"/>
      <c r="G71" s="54"/>
      <c r="H71" s="57"/>
      <c r="I71" s="60"/>
      <c r="J71" s="66"/>
    </row>
    <row r="72" spans="3:10" s="37" customFormat="1" ht="21.75" customHeight="1">
      <c r="C72" s="38"/>
      <c r="D72" s="24"/>
      <c r="E72" s="45"/>
      <c r="F72" s="45"/>
      <c r="G72" s="54"/>
      <c r="H72" s="57"/>
      <c r="I72" s="60"/>
      <c r="J72" s="66"/>
    </row>
    <row r="73" spans="3:10" s="37" customFormat="1" ht="21.75" customHeight="1">
      <c r="C73" s="38"/>
      <c r="D73" s="24"/>
      <c r="E73" s="45"/>
      <c r="F73" s="45"/>
      <c r="G73" s="54"/>
      <c r="H73" s="57"/>
      <c r="I73" s="60"/>
      <c r="J73" s="66"/>
    </row>
    <row r="74" spans="3:10" s="37" customFormat="1" ht="21.75" customHeight="1">
      <c r="C74" s="38"/>
      <c r="D74" s="24"/>
      <c r="E74" s="45"/>
      <c r="F74" s="45"/>
      <c r="G74" s="54"/>
      <c r="H74" s="57"/>
      <c r="I74" s="60"/>
      <c r="J74" s="66"/>
    </row>
    <row r="75" spans="3:10" s="37" customFormat="1" ht="21.75" customHeight="1">
      <c r="C75" s="38"/>
      <c r="D75" s="24"/>
      <c r="E75" s="45"/>
      <c r="F75" s="45"/>
      <c r="G75" s="54"/>
      <c r="H75" s="57"/>
      <c r="I75" s="60"/>
      <c r="J75" s="66"/>
    </row>
    <row r="76" spans="3:10" s="37" customFormat="1" ht="21.75" customHeight="1">
      <c r="C76" s="38"/>
      <c r="D76" s="24"/>
      <c r="E76" s="45"/>
      <c r="F76" s="45"/>
      <c r="G76" s="54"/>
      <c r="H76" s="57"/>
      <c r="I76" s="60"/>
      <c r="J76" s="66"/>
    </row>
    <row r="77" spans="3:10" s="37" customFormat="1" ht="21.75" customHeight="1">
      <c r="C77" s="38"/>
      <c r="D77" s="24"/>
      <c r="E77" s="45"/>
      <c r="F77" s="45"/>
      <c r="G77" s="54"/>
      <c r="H77" s="57"/>
      <c r="I77" s="60"/>
      <c r="J77" s="66"/>
    </row>
    <row r="78" spans="3:10" s="37" customFormat="1" ht="21.75" customHeight="1">
      <c r="C78" s="38"/>
      <c r="D78" s="24"/>
      <c r="E78" s="45"/>
      <c r="F78" s="45"/>
      <c r="G78" s="54"/>
      <c r="H78" s="57"/>
      <c r="I78" s="60"/>
      <c r="J78" s="66"/>
    </row>
    <row r="79" spans="3:10" s="37" customFormat="1" ht="21.75" customHeight="1">
      <c r="C79" s="38"/>
      <c r="D79" s="24"/>
      <c r="E79" s="45"/>
      <c r="F79" s="45"/>
      <c r="G79" s="54"/>
      <c r="H79" s="57"/>
      <c r="I79" s="60"/>
      <c r="J79" s="66"/>
    </row>
    <row r="80" spans="3:10" s="37" customFormat="1" ht="21.75" customHeight="1">
      <c r="C80" s="38"/>
      <c r="D80" s="24"/>
      <c r="E80" s="45"/>
      <c r="F80" s="45"/>
      <c r="G80" s="54"/>
      <c r="H80" s="57"/>
      <c r="I80" s="60"/>
      <c r="J80" s="66"/>
    </row>
    <row r="81" spans="3:10" s="37" customFormat="1" ht="21.75" customHeight="1">
      <c r="C81" s="38"/>
      <c r="D81" s="24"/>
      <c r="E81" s="45"/>
      <c r="F81" s="45"/>
      <c r="G81" s="54"/>
      <c r="H81" s="57"/>
      <c r="I81" s="60"/>
      <c r="J81" s="66"/>
    </row>
    <row r="82" spans="3:10" s="37" customFormat="1" ht="21.75" customHeight="1">
      <c r="C82" s="38"/>
      <c r="D82" s="24"/>
      <c r="E82" s="45"/>
      <c r="F82" s="45"/>
      <c r="G82" s="54"/>
      <c r="H82" s="57"/>
      <c r="I82" s="60"/>
      <c r="J82" s="66"/>
    </row>
    <row r="83" spans="3:10" s="37" customFormat="1" ht="21.75" customHeight="1">
      <c r="C83" s="38"/>
      <c r="D83" s="24"/>
      <c r="E83" s="45"/>
      <c r="F83" s="45"/>
      <c r="G83" s="54"/>
      <c r="H83" s="57"/>
      <c r="I83" s="60"/>
      <c r="J83" s="66"/>
    </row>
    <row r="84" spans="3:10" s="37" customFormat="1" ht="21.75" customHeight="1">
      <c r="C84" s="38"/>
      <c r="D84" s="24"/>
      <c r="E84" s="45"/>
      <c r="F84" s="45"/>
      <c r="G84" s="54"/>
      <c r="H84" s="57"/>
      <c r="I84" s="60"/>
      <c r="J84" s="66"/>
    </row>
    <row r="85" spans="3:10" s="37" customFormat="1" ht="21.75" customHeight="1">
      <c r="C85" s="38"/>
      <c r="D85" s="24"/>
      <c r="E85" s="45"/>
      <c r="F85" s="45"/>
      <c r="G85" s="54"/>
      <c r="H85" s="57"/>
      <c r="I85" s="60"/>
      <c r="J85" s="66"/>
    </row>
    <row r="86" spans="3:10" s="37" customFormat="1" ht="21.75" customHeight="1">
      <c r="C86" s="38"/>
      <c r="D86" s="24"/>
      <c r="E86" s="45"/>
      <c r="F86" s="45"/>
      <c r="G86" s="54"/>
      <c r="H86" s="57"/>
      <c r="I86" s="60"/>
      <c r="J86" s="66"/>
    </row>
    <row r="87" spans="3:10" s="37" customFormat="1" ht="21.75" customHeight="1">
      <c r="C87" s="38"/>
      <c r="D87" s="24"/>
      <c r="E87" s="45"/>
      <c r="F87" s="45"/>
      <c r="G87" s="54"/>
      <c r="H87" s="57"/>
      <c r="I87" s="60"/>
      <c r="J87" s="66"/>
    </row>
    <row r="88" spans="3:10" s="37" customFormat="1" ht="21.75" customHeight="1">
      <c r="C88" s="38"/>
      <c r="D88" s="24"/>
      <c r="E88" s="45"/>
      <c r="F88" s="45"/>
      <c r="G88" s="54"/>
      <c r="H88" s="57"/>
      <c r="I88" s="60"/>
      <c r="J88" s="66"/>
    </row>
    <row r="89" spans="3:10" s="37" customFormat="1" ht="21.75" customHeight="1">
      <c r="C89" s="38"/>
      <c r="D89" s="24"/>
      <c r="E89" s="45"/>
      <c r="F89" s="45"/>
      <c r="G89" s="54"/>
      <c r="H89" s="57"/>
      <c r="I89" s="60"/>
      <c r="J89" s="66"/>
    </row>
    <row r="90" spans="3:10" s="37" customFormat="1" ht="21.75" customHeight="1">
      <c r="C90" s="38"/>
      <c r="D90" s="24"/>
      <c r="E90" s="45"/>
      <c r="F90" s="45"/>
      <c r="G90" s="54"/>
      <c r="H90" s="57"/>
      <c r="I90" s="60"/>
      <c r="J90" s="66"/>
    </row>
    <row r="91" spans="3:10" s="37" customFormat="1" ht="21.75" customHeight="1">
      <c r="C91" s="38"/>
      <c r="D91" s="24"/>
      <c r="E91" s="45"/>
      <c r="F91" s="45"/>
      <c r="G91" s="54"/>
      <c r="H91" s="57"/>
      <c r="I91" s="60"/>
      <c r="J91" s="66"/>
    </row>
    <row r="92" spans="3:10" s="37" customFormat="1" ht="21.75" customHeight="1">
      <c r="C92" s="38"/>
      <c r="D92" s="24"/>
      <c r="E92" s="45"/>
      <c r="F92" s="45"/>
      <c r="G92" s="54"/>
      <c r="H92" s="57"/>
      <c r="I92" s="60"/>
      <c r="J92" s="66"/>
    </row>
    <row r="93" spans="3:10" s="37" customFormat="1" ht="21.75" customHeight="1">
      <c r="C93" s="38"/>
      <c r="D93" s="24"/>
      <c r="E93" s="45"/>
      <c r="F93" s="45"/>
      <c r="G93" s="54"/>
      <c r="H93" s="57"/>
      <c r="I93" s="60"/>
      <c r="J93" s="66"/>
    </row>
    <row r="94" spans="3:10" s="37" customFormat="1" ht="21.75" customHeight="1">
      <c r="C94" s="38"/>
      <c r="D94" s="24"/>
      <c r="E94" s="45"/>
      <c r="F94" s="45"/>
      <c r="G94" s="54"/>
      <c r="H94" s="57"/>
      <c r="I94" s="60"/>
      <c r="J94" s="66"/>
    </row>
    <row r="95" spans="3:10" s="37" customFormat="1" ht="21.75" customHeight="1">
      <c r="C95" s="38"/>
      <c r="D95" s="24"/>
      <c r="E95" s="45"/>
      <c r="F95" s="45"/>
      <c r="G95" s="54"/>
      <c r="H95" s="57"/>
      <c r="I95" s="60"/>
      <c r="J95" s="66"/>
    </row>
    <row r="96" spans="3:10" s="37" customFormat="1" ht="21.75" customHeight="1">
      <c r="C96" s="38"/>
      <c r="D96" s="24"/>
      <c r="E96" s="45"/>
      <c r="F96" s="45"/>
      <c r="G96" s="54"/>
      <c r="H96" s="57"/>
      <c r="I96" s="60"/>
      <c r="J96" s="66"/>
    </row>
    <row r="97" spans="3:10" s="37" customFormat="1" ht="21.75" customHeight="1">
      <c r="C97" s="38"/>
      <c r="D97" s="24"/>
      <c r="E97" s="45"/>
      <c r="F97" s="45"/>
      <c r="G97" s="54"/>
      <c r="H97" s="57"/>
      <c r="I97" s="60"/>
      <c r="J97" s="66"/>
    </row>
    <row r="98" spans="3:10" s="37" customFormat="1" ht="21.75" customHeight="1">
      <c r="C98" s="38"/>
      <c r="D98" s="24"/>
      <c r="E98" s="45"/>
      <c r="F98" s="45"/>
      <c r="G98" s="54"/>
      <c r="H98" s="57"/>
      <c r="I98" s="60"/>
      <c r="J98" s="66"/>
    </row>
    <row r="99" spans="3:10" s="37" customFormat="1" ht="21.75" customHeight="1">
      <c r="C99" s="38"/>
      <c r="D99" s="24"/>
      <c r="E99" s="45"/>
      <c r="F99" s="45"/>
      <c r="G99" s="54"/>
      <c r="H99" s="57"/>
      <c r="I99" s="60"/>
      <c r="J99" s="66"/>
    </row>
    <row r="100" spans="3:10" s="37" customFormat="1" ht="21.75" customHeight="1">
      <c r="C100" s="38"/>
      <c r="D100" s="24"/>
      <c r="E100" s="45"/>
      <c r="F100" s="45"/>
      <c r="G100" s="54"/>
      <c r="H100" s="57"/>
      <c r="I100" s="60"/>
      <c r="J100" s="66"/>
    </row>
  </sheetData>
  <mergeCells count="7">
    <mergeCell ref="A1:K2"/>
    <mergeCell ref="A61:K61"/>
    <mergeCell ref="A63:K63"/>
    <mergeCell ref="E3:H3"/>
    <mergeCell ref="A7:B7"/>
    <mergeCell ref="A22:B22"/>
    <mergeCell ref="A62:K62"/>
  </mergeCells>
  <printOptions horizontalCentered="1"/>
  <pageMargins left="0.7874015748031497" right="0.984251968503937" top="0.7874015748031497" bottom="0.5905511811023623" header="0.5118110236220472" footer="0.5118110236220472"/>
  <pageSetup fitToHeight="2" fitToWidth="1" horizontalDpi="600" verticalDpi="600" orientation="portrait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" width="9.421875" style="0" customWidth="1"/>
    <col min="2" max="2" width="5.00390625" style="0" customWidth="1"/>
    <col min="4" max="4" width="19.421875" style="0" bestFit="1" customWidth="1"/>
    <col min="5" max="5" width="11.7109375" style="0" bestFit="1" customWidth="1"/>
    <col min="6" max="6" width="4.8515625" style="0" customWidth="1"/>
    <col min="7" max="7" width="10.7109375" style="0" bestFit="1" customWidth="1"/>
    <col min="8" max="8" width="12.140625" style="0" bestFit="1" customWidth="1"/>
    <col min="9" max="9" width="3.7109375" style="0" customWidth="1"/>
    <col min="10" max="10" width="11.57421875" style="0" bestFit="1" customWidth="1"/>
    <col min="11" max="12" width="10.8515625" style="0" bestFit="1" customWidth="1"/>
    <col min="13" max="14" width="23.00390625" style="0" bestFit="1" customWidth="1"/>
  </cols>
  <sheetData>
    <row r="1" spans="1:14" s="1" customFormat="1" ht="33.75" thickBot="1">
      <c r="A1" s="324" t="s">
        <v>162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135"/>
    </row>
    <row r="2" spans="1:14" ht="23.25" thickBot="1">
      <c r="A2" s="313">
        <v>40279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25"/>
    </row>
    <row r="3" spans="1:14" ht="23.25" thickBot="1">
      <c r="A3" s="68"/>
      <c r="B3" s="68"/>
      <c r="C3" s="68"/>
      <c r="D3" s="68"/>
      <c r="E3" s="199" t="s">
        <v>159</v>
      </c>
      <c r="F3" s="344">
        <v>42.195</v>
      </c>
      <c r="G3" s="345"/>
      <c r="H3" s="68"/>
      <c r="I3" s="68"/>
      <c r="J3" s="23"/>
      <c r="K3" s="20"/>
      <c r="L3" s="20"/>
      <c r="M3" s="136"/>
      <c r="N3" s="25"/>
    </row>
    <row r="4" spans="1:16" ht="20.25" thickBot="1">
      <c r="A4" s="346" t="s">
        <v>160</v>
      </c>
      <c r="B4" s="347"/>
      <c r="C4" s="348"/>
      <c r="D4" s="138"/>
      <c r="E4" s="139"/>
      <c r="F4" s="140"/>
      <c r="G4" s="140"/>
      <c r="H4" s="141"/>
      <c r="I4" s="142"/>
      <c r="J4" s="143"/>
      <c r="K4" s="20"/>
      <c r="L4" s="20"/>
      <c r="M4" s="144"/>
      <c r="N4" s="25"/>
      <c r="O4" s="144"/>
      <c r="P4" s="144"/>
    </row>
    <row r="5" spans="1:13" s="12" customFormat="1" ht="18.75" customHeight="1" thickBot="1">
      <c r="A5" s="191" t="s">
        <v>1</v>
      </c>
      <c r="B5" s="192"/>
      <c r="C5" s="193" t="s">
        <v>2</v>
      </c>
      <c r="D5" s="194" t="s">
        <v>3</v>
      </c>
      <c r="E5" s="195" t="s">
        <v>4</v>
      </c>
      <c r="F5" s="196"/>
      <c r="G5" s="197" t="s">
        <v>5</v>
      </c>
      <c r="H5" s="195" t="s">
        <v>6</v>
      </c>
      <c r="I5" s="196"/>
      <c r="J5" s="195" t="s">
        <v>9</v>
      </c>
      <c r="K5" s="195" t="s">
        <v>10</v>
      </c>
      <c r="L5" s="195" t="s">
        <v>11</v>
      </c>
      <c r="M5" s="198" t="s">
        <v>165</v>
      </c>
    </row>
    <row r="6" ht="13.5" thickBot="1"/>
    <row r="7" spans="1:13" s="151" customFormat="1" ht="21.75" customHeight="1" thickBot="1">
      <c r="A7" s="163">
        <v>1243</v>
      </c>
      <c r="B7" s="188">
        <v>1</v>
      </c>
      <c r="C7" s="170" t="s">
        <v>44</v>
      </c>
      <c r="D7" s="185" t="s">
        <v>30</v>
      </c>
      <c r="E7" s="173">
        <v>0.148125</v>
      </c>
      <c r="F7" s="46"/>
      <c r="G7" s="181">
        <f aca="true" t="shared" si="0" ref="G7:G12">($F$3/E7)/24</f>
        <v>11.869198312236286</v>
      </c>
      <c r="H7" s="176">
        <f aca="true" t="shared" si="1" ref="H7:H12">E7/$F$3</f>
        <v>0.0035104870245289727</v>
      </c>
      <c r="I7" s="161"/>
      <c r="J7" s="177">
        <v>0.14921296296296296</v>
      </c>
      <c r="K7" s="177">
        <v>0.07304398148148149</v>
      </c>
      <c r="L7" s="177">
        <f>J7-K7</f>
        <v>0.07616898148148148</v>
      </c>
      <c r="M7" s="164">
        <f>L7-K7</f>
        <v>0.003124999999999989</v>
      </c>
    </row>
    <row r="8" spans="1:13" s="153" customFormat="1" ht="21.75" customHeight="1" thickBot="1">
      <c r="A8" s="165">
        <v>1244</v>
      </c>
      <c r="B8" s="189">
        <v>2</v>
      </c>
      <c r="C8" s="171" t="s">
        <v>39</v>
      </c>
      <c r="D8" s="186" t="s">
        <v>23</v>
      </c>
      <c r="E8" s="174">
        <v>0.148125</v>
      </c>
      <c r="F8" s="162"/>
      <c r="G8" s="181">
        <f t="shared" si="0"/>
        <v>11.869198312236286</v>
      </c>
      <c r="H8" s="176">
        <f t="shared" si="1"/>
        <v>0.0035104870245289727</v>
      </c>
      <c r="I8" s="161"/>
      <c r="J8" s="178">
        <v>0.14921296296296296</v>
      </c>
      <c r="K8" s="178">
        <v>0.07311342592592592</v>
      </c>
      <c r="L8" s="178">
        <f>J8-K8</f>
        <v>0.07609953703703705</v>
      </c>
      <c r="M8" s="166">
        <f>L8-K8</f>
        <v>0.002986111111111134</v>
      </c>
    </row>
    <row r="9" spans="1:13" s="153" customFormat="1" ht="21.75" customHeight="1" thickBot="1">
      <c r="A9" s="165">
        <v>1954</v>
      </c>
      <c r="B9" s="189">
        <v>3</v>
      </c>
      <c r="C9" s="171" t="s">
        <v>18</v>
      </c>
      <c r="D9" s="186" t="s">
        <v>27</v>
      </c>
      <c r="E9" s="174">
        <v>0.16114583333333332</v>
      </c>
      <c r="F9" s="162"/>
      <c r="G9" s="181">
        <f t="shared" si="0"/>
        <v>10.91014867485456</v>
      </c>
      <c r="H9" s="176">
        <f t="shared" si="1"/>
        <v>0.0038190741399059917</v>
      </c>
      <c r="I9" s="161"/>
      <c r="J9" s="178">
        <v>0.16261574074074073</v>
      </c>
      <c r="K9" s="178">
        <v>0.08167824074074075</v>
      </c>
      <c r="L9" s="178">
        <f>J9-K9</f>
        <v>0.08093749999999998</v>
      </c>
      <c r="M9" s="167">
        <f>K9-L9</f>
        <v>0.000740740740740764</v>
      </c>
    </row>
    <row r="10" spans="1:13" s="153" customFormat="1" ht="21.75" customHeight="1" thickBot="1">
      <c r="A10" s="165">
        <v>1955</v>
      </c>
      <c r="B10" s="189">
        <v>4</v>
      </c>
      <c r="C10" s="171" t="s">
        <v>34</v>
      </c>
      <c r="D10" s="186" t="s">
        <v>20</v>
      </c>
      <c r="E10" s="174">
        <v>0.16114583333333332</v>
      </c>
      <c r="F10" s="162"/>
      <c r="G10" s="181">
        <f t="shared" si="0"/>
        <v>10.91014867485456</v>
      </c>
      <c r="H10" s="176">
        <f t="shared" si="1"/>
        <v>0.0038190741399059917</v>
      </c>
      <c r="I10" s="161"/>
      <c r="J10" s="178">
        <v>0.16262731481481482</v>
      </c>
      <c r="K10" s="178">
        <v>0.08166666666666667</v>
      </c>
      <c r="L10" s="178">
        <f>J10-K10</f>
        <v>0.08096064814814816</v>
      </c>
      <c r="M10" s="167">
        <f>K10-L10</f>
        <v>0.0007060185185185086</v>
      </c>
    </row>
    <row r="11" spans="1:13" s="153" customFormat="1" ht="21.75" customHeight="1" thickBot="1">
      <c r="A11" s="165">
        <v>2104</v>
      </c>
      <c r="B11" s="189">
        <v>5</v>
      </c>
      <c r="C11" s="171" t="s">
        <v>96</v>
      </c>
      <c r="D11" s="186" t="s">
        <v>97</v>
      </c>
      <c r="E11" s="174">
        <v>0.16417824074074075</v>
      </c>
      <c r="F11" s="162"/>
      <c r="G11" s="181">
        <f t="shared" si="0"/>
        <v>10.708635882974974</v>
      </c>
      <c r="H11" s="176">
        <f t="shared" si="1"/>
        <v>0.0038909406503315736</v>
      </c>
      <c r="I11" s="46"/>
      <c r="J11" s="179" t="s">
        <v>163</v>
      </c>
      <c r="K11" s="179">
        <v>0.07957175925925926</v>
      </c>
      <c r="L11" s="179">
        <v>0.08402777777777777</v>
      </c>
      <c r="M11" s="166">
        <f>L11-K11</f>
        <v>0.004456018518518512</v>
      </c>
    </row>
    <row r="12" spans="1:13" s="153" customFormat="1" ht="21.75" customHeight="1" thickBot="1">
      <c r="A12" s="168">
        <v>2356</v>
      </c>
      <c r="B12" s="190">
        <v>6</v>
      </c>
      <c r="C12" s="172" t="s">
        <v>34</v>
      </c>
      <c r="D12" s="187" t="s">
        <v>125</v>
      </c>
      <c r="E12" s="175">
        <v>0.16811342592592593</v>
      </c>
      <c r="F12" s="162"/>
      <c r="G12" s="183">
        <f t="shared" si="0"/>
        <v>10.457969018932873</v>
      </c>
      <c r="H12" s="184">
        <f t="shared" si="1"/>
        <v>0.0039842025340899615</v>
      </c>
      <c r="I12" s="161"/>
      <c r="J12" s="180" t="s">
        <v>164</v>
      </c>
      <c r="K12" s="180">
        <v>0.07956018518518519</v>
      </c>
      <c r="L12" s="180">
        <v>0.08917824074074075</v>
      </c>
      <c r="M12" s="169">
        <f>L12-K12</f>
        <v>0.00961805555555556</v>
      </c>
    </row>
    <row r="13" spans="1:14" s="151" customFormat="1" ht="21.75" customHeight="1" thickBot="1">
      <c r="A13" s="341" t="s">
        <v>166</v>
      </c>
      <c r="B13" s="342"/>
      <c r="C13" s="343"/>
      <c r="D13" s="19"/>
      <c r="E13" s="154"/>
      <c r="F13" s="20"/>
      <c r="G13" s="155"/>
      <c r="H13" s="141"/>
      <c r="I13" s="142"/>
      <c r="J13" s="143"/>
      <c r="K13" s="20"/>
      <c r="L13" s="20"/>
      <c r="M13" s="20"/>
      <c r="N13" s="156"/>
    </row>
    <row r="16" spans="11:14" ht="15">
      <c r="K16" s="21"/>
      <c r="L16" s="21"/>
      <c r="M16" s="21"/>
      <c r="N16" s="152"/>
    </row>
  </sheetData>
  <mergeCells count="5">
    <mergeCell ref="A13:C13"/>
    <mergeCell ref="F3:G3"/>
    <mergeCell ref="A1:M1"/>
    <mergeCell ref="A2:M2"/>
    <mergeCell ref="A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P73"/>
  <sheetViews>
    <sheetView zoomScale="75" zoomScaleNormal="75" workbookViewId="0" topLeftCell="A1">
      <selection activeCell="N14" sqref="N14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7.57421875" style="18" bestFit="1" customWidth="1"/>
    <col min="7" max="7" width="10.8515625" style="18" bestFit="1" customWidth="1"/>
    <col min="8" max="8" width="12.140625" style="18" bestFit="1" customWidth="1"/>
    <col min="9" max="9" width="14.8515625" style="17" bestFit="1" customWidth="1"/>
    <col min="10" max="10" width="10.8515625" style="5" bestFit="1" customWidth="1"/>
    <col min="11" max="11" width="11.00390625" style="36" customWidth="1"/>
    <col min="12" max="12" width="2.7109375" style="36" customWidth="1"/>
    <col min="13" max="13" width="14.140625" style="5" customWidth="1"/>
    <col min="14" max="14" width="14.421875" style="20" customWidth="1"/>
    <col min="15" max="15" width="21.28125" style="0" bestFit="1" customWidth="1"/>
    <col min="16" max="16" width="1.7109375" style="0" customWidth="1"/>
    <col min="17" max="17" width="15.140625" style="0" customWidth="1"/>
  </cols>
  <sheetData>
    <row r="1" spans="1:15" s="1" customFormat="1" ht="148.5" customHeight="1" thickBot="1">
      <c r="A1" s="313"/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68"/>
      <c r="N1" s="32"/>
      <c r="O1" s="32"/>
    </row>
    <row r="2" spans="1:16" ht="23.25" thickBot="1">
      <c r="A2" s="313">
        <v>40273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  <c r="L2" s="68"/>
      <c r="M2" s="23"/>
      <c r="N2" s="20" t="s">
        <v>0</v>
      </c>
      <c r="O2" s="25"/>
      <c r="P2" s="25"/>
    </row>
    <row r="3" spans="1:16" s="12" customFormat="1" ht="18.75" customHeight="1">
      <c r="A3" s="6" t="s">
        <v>1</v>
      </c>
      <c r="B3" s="6" t="s">
        <v>47</v>
      </c>
      <c r="C3" s="7"/>
      <c r="D3" s="8" t="s">
        <v>2</v>
      </c>
      <c r="E3" s="14" t="s">
        <v>3</v>
      </c>
      <c r="F3" s="14" t="s">
        <v>54</v>
      </c>
      <c r="G3" s="33" t="s">
        <v>33</v>
      </c>
      <c r="H3" s="34" t="s">
        <v>6</v>
      </c>
      <c r="I3" s="33" t="s">
        <v>4</v>
      </c>
      <c r="J3" s="34" t="s">
        <v>6</v>
      </c>
      <c r="K3" s="69" t="s">
        <v>5</v>
      </c>
      <c r="L3" s="11"/>
      <c r="M3" s="71" t="s">
        <v>10</v>
      </c>
      <c r="N3" s="72" t="s">
        <v>11</v>
      </c>
      <c r="O3" s="160" t="s">
        <v>149</v>
      </c>
      <c r="P3" s="26"/>
    </row>
    <row r="4" spans="1:16" s="12" customFormat="1" ht="18.75" customHeight="1">
      <c r="A4" s="13"/>
      <c r="B4" s="318" t="s">
        <v>86</v>
      </c>
      <c r="C4" s="319"/>
      <c r="D4" s="319"/>
      <c r="E4" s="319"/>
      <c r="F4" s="320"/>
      <c r="G4" s="50">
        <v>10</v>
      </c>
      <c r="H4" s="28"/>
      <c r="I4" s="50">
        <v>42.195</v>
      </c>
      <c r="J4" s="31"/>
      <c r="K4" s="11"/>
      <c r="L4" s="11"/>
      <c r="M4" s="29"/>
      <c r="N4" s="28"/>
      <c r="O4" s="35" t="s">
        <v>17</v>
      </c>
      <c r="P4" s="27"/>
    </row>
    <row r="5" spans="1:17" s="37" customFormat="1" ht="21.75" customHeight="1">
      <c r="A5" s="93">
        <v>19</v>
      </c>
      <c r="B5" s="97">
        <v>1</v>
      </c>
      <c r="C5" s="95">
        <v>1</v>
      </c>
      <c r="D5" s="96" t="s">
        <v>68</v>
      </c>
      <c r="E5" s="97" t="s">
        <v>69</v>
      </c>
      <c r="F5" s="97"/>
      <c r="G5" s="98">
        <v>0.02585648148148148</v>
      </c>
      <c r="H5" s="99">
        <f aca="true" t="shared" si="0" ref="H5:H26">G5/$G$4</f>
        <v>0.002585648148148148</v>
      </c>
      <c r="I5" s="100">
        <v>0.1141550925925926</v>
      </c>
      <c r="J5" s="99">
        <f aca="true" t="shared" si="1" ref="J5:J26">I5/$I$4</f>
        <v>0.002705417527967593</v>
      </c>
      <c r="K5" s="101">
        <f>($I$4/I5)/24</f>
        <v>15.40119639055054</v>
      </c>
      <c r="L5" s="102"/>
      <c r="M5" s="98">
        <v>0.05559027777777778</v>
      </c>
      <c r="N5" s="99">
        <v>0.05859953703703704</v>
      </c>
      <c r="O5" s="103">
        <f aca="true" t="shared" si="2" ref="O5:O26">N5-M5</f>
        <v>0.00300925925925926</v>
      </c>
      <c r="P5" s="104"/>
      <c r="Q5" s="94" t="s">
        <v>142</v>
      </c>
    </row>
    <row r="6" spans="1:17" s="37" customFormat="1" ht="21.75" customHeight="1">
      <c r="A6" s="37">
        <v>23</v>
      </c>
      <c r="B6" s="37">
        <v>11</v>
      </c>
      <c r="C6" s="38">
        <v>2</v>
      </c>
      <c r="D6" s="24" t="s">
        <v>38</v>
      </c>
      <c r="E6" s="45" t="s">
        <v>12</v>
      </c>
      <c r="F6" s="45" t="s">
        <v>54</v>
      </c>
      <c r="G6" s="39">
        <v>0.02766203703703704</v>
      </c>
      <c r="H6" s="40">
        <f t="shared" si="0"/>
        <v>0.002766203703703704</v>
      </c>
      <c r="I6" s="47">
        <v>0.11876157407407407</v>
      </c>
      <c r="J6" s="40">
        <f t="shared" si="1"/>
        <v>0.00281458879189653</v>
      </c>
      <c r="K6" s="76">
        <f aca="true" t="shared" si="3" ref="K6:K20">($I$4/I6)/24</f>
        <v>14.803820290420036</v>
      </c>
      <c r="L6" s="41"/>
      <c r="M6" s="39">
        <v>0.05894675925925926</v>
      </c>
      <c r="N6" s="40">
        <v>0.05987268518518518</v>
      </c>
      <c r="O6" s="74">
        <f t="shared" si="2"/>
        <v>0.0009259259259259203</v>
      </c>
      <c r="P6" s="42"/>
      <c r="Q6" s="78"/>
    </row>
    <row r="7" spans="1:17" s="37" customFormat="1" ht="21.75" customHeight="1">
      <c r="A7" s="37">
        <v>26</v>
      </c>
      <c r="B7" s="37">
        <v>13</v>
      </c>
      <c r="C7" s="38">
        <v>3</v>
      </c>
      <c r="D7" s="24" t="s">
        <v>74</v>
      </c>
      <c r="E7" s="45" t="s">
        <v>122</v>
      </c>
      <c r="F7" s="45"/>
      <c r="G7" s="39">
        <v>0.02763888888888889</v>
      </c>
      <c r="H7" s="40">
        <f t="shared" si="0"/>
        <v>0.002763888888888889</v>
      </c>
      <c r="I7" s="47">
        <v>0.11916666666666666</v>
      </c>
      <c r="J7" s="40">
        <f t="shared" si="1"/>
        <v>0.002824189279930481</v>
      </c>
      <c r="K7" s="76">
        <f t="shared" si="3"/>
        <v>14.753496503496505</v>
      </c>
      <c r="L7" s="41"/>
      <c r="M7" s="39">
        <v>0.05894675925925926</v>
      </c>
      <c r="N7" s="40">
        <v>0.06028935185185185</v>
      </c>
      <c r="O7" s="74">
        <f t="shared" si="2"/>
        <v>0.0013425925925925897</v>
      </c>
      <c r="P7" s="21"/>
      <c r="Q7" s="78"/>
    </row>
    <row r="8" spans="1:17" s="37" customFormat="1" ht="21.75" customHeight="1">
      <c r="A8" s="105">
        <v>27</v>
      </c>
      <c r="B8" s="109">
        <v>2</v>
      </c>
      <c r="C8" s="107">
        <v>4</v>
      </c>
      <c r="D8" s="108" t="s">
        <v>56</v>
      </c>
      <c r="E8" s="109" t="s">
        <v>57</v>
      </c>
      <c r="F8" s="109"/>
      <c r="G8" s="110">
        <v>0.027650462962962963</v>
      </c>
      <c r="H8" s="111">
        <f t="shared" si="0"/>
        <v>0.0027650462962962963</v>
      </c>
      <c r="I8" s="112">
        <v>0.12032407407407408</v>
      </c>
      <c r="J8" s="111">
        <f t="shared" si="1"/>
        <v>0.002851619245741772</v>
      </c>
      <c r="K8" s="113">
        <f t="shared" si="3"/>
        <v>14.611581377452865</v>
      </c>
      <c r="L8" s="114"/>
      <c r="M8" s="110">
        <v>0.05894675925925926</v>
      </c>
      <c r="N8" s="111">
        <v>0.06143518518518518</v>
      </c>
      <c r="O8" s="115">
        <f t="shared" si="2"/>
        <v>0.0024884259259259217</v>
      </c>
      <c r="P8" s="116"/>
      <c r="Q8" s="106" t="s">
        <v>143</v>
      </c>
    </row>
    <row r="9" spans="1:17" s="37" customFormat="1" ht="21.75" customHeight="1">
      <c r="A9" s="121">
        <v>29</v>
      </c>
      <c r="B9" s="125">
        <v>3</v>
      </c>
      <c r="C9" s="123">
        <v>5</v>
      </c>
      <c r="D9" s="124" t="s">
        <v>34</v>
      </c>
      <c r="E9" s="125" t="s">
        <v>26</v>
      </c>
      <c r="F9" s="125"/>
      <c r="G9" s="126">
        <v>0.027627314814814813</v>
      </c>
      <c r="H9" s="127">
        <f t="shared" si="0"/>
        <v>0.0027627314814814815</v>
      </c>
      <c r="I9" s="128">
        <v>0.12146990740740742</v>
      </c>
      <c r="J9" s="127">
        <f t="shared" si="1"/>
        <v>0.00287877491189495</v>
      </c>
      <c r="K9" s="129">
        <f t="shared" si="3"/>
        <v>14.47374940447832</v>
      </c>
      <c r="L9" s="130"/>
      <c r="M9" s="126">
        <v>0.05894675925925926</v>
      </c>
      <c r="N9" s="127">
        <v>0.06259259259259259</v>
      </c>
      <c r="O9" s="131">
        <f t="shared" si="2"/>
        <v>0.0036458333333333273</v>
      </c>
      <c r="P9" s="132"/>
      <c r="Q9" s="122" t="s">
        <v>144</v>
      </c>
    </row>
    <row r="10" spans="1:16" s="37" customFormat="1" ht="21.75" customHeight="1">
      <c r="A10" s="37">
        <v>42</v>
      </c>
      <c r="B10" s="78">
        <v>21</v>
      </c>
      <c r="C10" s="38">
        <v>6</v>
      </c>
      <c r="D10" s="24" t="s">
        <v>40</v>
      </c>
      <c r="E10" s="45" t="s">
        <v>24</v>
      </c>
      <c r="F10" s="49"/>
      <c r="G10" s="39">
        <v>0.028645833333333332</v>
      </c>
      <c r="H10" s="40">
        <f t="shared" si="0"/>
        <v>0.002864583333333333</v>
      </c>
      <c r="I10" s="47">
        <v>0.1246412037037037</v>
      </c>
      <c r="J10" s="40">
        <f t="shared" si="1"/>
        <v>0.002953933018217886</v>
      </c>
      <c r="K10" s="76">
        <f t="shared" si="3"/>
        <v>14.105487974742317</v>
      </c>
      <c r="L10" s="41"/>
      <c r="M10" s="39">
        <v>0.06158564814814815</v>
      </c>
      <c r="N10" s="40">
        <v>0.06311342592592593</v>
      </c>
      <c r="O10" s="74">
        <f t="shared" si="2"/>
        <v>0.0015277777777777807</v>
      </c>
      <c r="P10" s="21"/>
    </row>
    <row r="11" spans="1:17" s="37" customFormat="1" ht="21.75" customHeight="1">
      <c r="A11" s="105">
        <v>205</v>
      </c>
      <c r="B11" s="118">
        <v>2</v>
      </c>
      <c r="C11" s="107">
        <v>7</v>
      </c>
      <c r="D11" s="108" t="s">
        <v>63</v>
      </c>
      <c r="E11" s="118" t="s">
        <v>64</v>
      </c>
      <c r="F11" s="118"/>
      <c r="G11" s="110">
        <v>0.0290625</v>
      </c>
      <c r="H11" s="111">
        <f t="shared" si="0"/>
        <v>0.00290625</v>
      </c>
      <c r="I11" s="119">
        <v>0.12696759259259258</v>
      </c>
      <c r="J11" s="111">
        <f t="shared" si="1"/>
        <v>0.00300906724949858</v>
      </c>
      <c r="K11" s="113">
        <f t="shared" si="3"/>
        <v>13.847037374658159</v>
      </c>
      <c r="L11" s="114"/>
      <c r="M11" s="110">
        <v>0.061875</v>
      </c>
      <c r="N11" s="111">
        <v>0.06515046296296297</v>
      </c>
      <c r="O11" s="120">
        <f t="shared" si="2"/>
        <v>0.003275462962962966</v>
      </c>
      <c r="P11" s="116"/>
      <c r="Q11" s="117" t="s">
        <v>154</v>
      </c>
    </row>
    <row r="12" spans="1:17" s="37" customFormat="1" ht="21.75" customHeight="1">
      <c r="A12" s="93">
        <v>369</v>
      </c>
      <c r="B12" s="97">
        <v>1</v>
      </c>
      <c r="C12" s="95">
        <v>8</v>
      </c>
      <c r="D12" s="96" t="s">
        <v>60</v>
      </c>
      <c r="E12" s="97" t="s">
        <v>61</v>
      </c>
      <c r="F12" s="97"/>
      <c r="G12" s="98">
        <v>0.02908564814814815</v>
      </c>
      <c r="H12" s="99">
        <f t="shared" si="0"/>
        <v>0.0029085648148148148</v>
      </c>
      <c r="I12" s="100">
        <v>0.12743055555555555</v>
      </c>
      <c r="J12" s="99">
        <f t="shared" si="1"/>
        <v>0.0030200392358230963</v>
      </c>
      <c r="K12" s="101">
        <f t="shared" si="3"/>
        <v>13.796730245231608</v>
      </c>
      <c r="L12" s="102"/>
      <c r="M12" s="98">
        <v>0.06201388888888889</v>
      </c>
      <c r="N12" s="99">
        <v>0.06546296296296296</v>
      </c>
      <c r="O12" s="103">
        <f t="shared" si="2"/>
        <v>0.0034490740740740697</v>
      </c>
      <c r="P12" s="104"/>
      <c r="Q12" s="94" t="s">
        <v>155</v>
      </c>
    </row>
    <row r="13" spans="1:16" s="37" customFormat="1" ht="21.75" customHeight="1">
      <c r="A13" s="37">
        <v>386</v>
      </c>
      <c r="B13" s="78">
        <v>29</v>
      </c>
      <c r="C13" s="38">
        <v>9</v>
      </c>
      <c r="D13" s="24" t="s">
        <v>65</v>
      </c>
      <c r="E13" s="45" t="s">
        <v>66</v>
      </c>
      <c r="F13" s="45" t="s">
        <v>54</v>
      </c>
      <c r="G13" s="39">
        <v>0.030833333333333334</v>
      </c>
      <c r="H13" s="40">
        <f t="shared" si="0"/>
        <v>0.0030833333333333333</v>
      </c>
      <c r="I13" s="47">
        <v>0.12822916666666667</v>
      </c>
      <c r="J13" s="40">
        <f t="shared" si="1"/>
        <v>0.003038965912232887</v>
      </c>
      <c r="K13" s="76">
        <f t="shared" si="3"/>
        <v>13.71080422420796</v>
      </c>
      <c r="L13" s="41"/>
      <c r="M13" s="39">
        <v>0.06530092592592592</v>
      </c>
      <c r="N13" s="40">
        <f>I13-M13</f>
        <v>0.06292824074074076</v>
      </c>
      <c r="O13" s="73">
        <f>M13-N13</f>
        <v>0.0023726851851851583</v>
      </c>
      <c r="P13" s="42"/>
    </row>
    <row r="14" spans="2:17" s="37" customFormat="1" ht="21.75" customHeight="1">
      <c r="B14" s="78"/>
      <c r="C14" s="38"/>
      <c r="D14" s="24" t="s">
        <v>324</v>
      </c>
      <c r="E14" s="45" t="s">
        <v>325</v>
      </c>
      <c r="F14" s="45" t="s">
        <v>54</v>
      </c>
      <c r="G14" s="39">
        <v>0.030833333333333334</v>
      </c>
      <c r="H14" s="40">
        <f t="shared" si="0"/>
        <v>0.0030833333333333333</v>
      </c>
      <c r="I14" s="47">
        <v>0.1297800925925926</v>
      </c>
      <c r="J14" s="40">
        <f t="shared" si="1"/>
        <v>0.0030757220664200165</v>
      </c>
      <c r="K14" s="76">
        <f t="shared" si="3"/>
        <v>13.54695442789619</v>
      </c>
      <c r="L14" s="41"/>
      <c r="M14" s="39">
        <v>0.06530092592592592</v>
      </c>
      <c r="N14" s="40">
        <f>I14-M14</f>
        <v>0.06447916666666668</v>
      </c>
      <c r="O14" s="73">
        <f>M14-N14</f>
        <v>0.0008217592592592304</v>
      </c>
      <c r="P14" s="42"/>
      <c r="Q14" s="37" t="s">
        <v>331</v>
      </c>
    </row>
    <row r="15" spans="1:17" s="37" customFormat="1" ht="21.75" customHeight="1">
      <c r="A15" s="105">
        <v>522</v>
      </c>
      <c r="B15" s="117">
        <v>2</v>
      </c>
      <c r="C15" s="107">
        <v>11</v>
      </c>
      <c r="D15" s="108" t="s">
        <v>35</v>
      </c>
      <c r="E15" s="118" t="s">
        <v>8</v>
      </c>
      <c r="F15" s="109" t="s">
        <v>54</v>
      </c>
      <c r="G15" s="110">
        <v>0.030833333333333334</v>
      </c>
      <c r="H15" s="111">
        <f t="shared" si="0"/>
        <v>0.0030833333333333333</v>
      </c>
      <c r="I15" s="119">
        <v>0.1300925925925926</v>
      </c>
      <c r="J15" s="111">
        <f t="shared" si="1"/>
        <v>0.003083128157189065</v>
      </c>
      <c r="K15" s="113">
        <f t="shared" si="3"/>
        <v>13.514412811387901</v>
      </c>
      <c r="L15" s="114"/>
      <c r="M15" s="110">
        <v>0.06530092592592592</v>
      </c>
      <c r="N15" s="111">
        <v>0.06487268518518519</v>
      </c>
      <c r="O15" s="120">
        <f>M15-N15</f>
        <v>0.00042824074074072904</v>
      </c>
      <c r="P15" s="116"/>
      <c r="Q15" s="117" t="s">
        <v>156</v>
      </c>
    </row>
    <row r="16" spans="1:16" s="37" customFormat="1" ht="21.75" customHeight="1">
      <c r="A16" s="37">
        <v>635</v>
      </c>
      <c r="B16" s="37">
        <v>31</v>
      </c>
      <c r="C16" s="38">
        <v>13</v>
      </c>
      <c r="D16" s="24" t="s">
        <v>34</v>
      </c>
      <c r="E16" s="45" t="s">
        <v>20</v>
      </c>
      <c r="F16" s="45"/>
      <c r="G16" s="39">
        <v>0.0290625</v>
      </c>
      <c r="H16" s="40">
        <f t="shared" si="0"/>
        <v>0.00290625</v>
      </c>
      <c r="I16" s="47">
        <v>0.13144675925925928</v>
      </c>
      <c r="J16" s="40">
        <f t="shared" si="1"/>
        <v>0.0031152212171882752</v>
      </c>
      <c r="K16" s="76">
        <f t="shared" si="3"/>
        <v>13.375187109271813</v>
      </c>
      <c r="L16" s="41"/>
      <c r="M16" s="39">
        <v>0.06200231481481481</v>
      </c>
      <c r="N16" s="40">
        <v>0.06951388888888889</v>
      </c>
      <c r="O16" s="74">
        <f t="shared" si="2"/>
        <v>0.00751157407407408</v>
      </c>
      <c r="P16" s="21"/>
    </row>
    <row r="17" spans="1:16" s="37" customFormat="1" ht="21.75" customHeight="1">
      <c r="A17" s="37">
        <v>663</v>
      </c>
      <c r="B17" s="37">
        <v>17</v>
      </c>
      <c r="C17" s="38">
        <v>14</v>
      </c>
      <c r="D17" s="24" t="s">
        <v>40</v>
      </c>
      <c r="E17" s="45" t="s">
        <v>49</v>
      </c>
      <c r="F17" s="45"/>
      <c r="G17" s="39">
        <v>0.027627314814814813</v>
      </c>
      <c r="H17" s="40">
        <f t="shared" si="0"/>
        <v>0.0027627314814814815</v>
      </c>
      <c r="I17" s="47">
        <v>0.1323263888888889</v>
      </c>
      <c r="J17" s="40">
        <f t="shared" si="1"/>
        <v>0.003136067991204856</v>
      </c>
      <c r="K17" s="76">
        <f t="shared" si="3"/>
        <v>13.286276567829965</v>
      </c>
      <c r="L17" s="41"/>
      <c r="M17" s="39">
        <v>0.06118055555555555</v>
      </c>
      <c r="N17" s="40">
        <v>0.07121527777777777</v>
      </c>
      <c r="O17" s="74">
        <f t="shared" si="2"/>
        <v>0.010034722222222216</v>
      </c>
      <c r="P17" s="21"/>
    </row>
    <row r="18" spans="1:16" s="37" customFormat="1" ht="21.75" customHeight="1">
      <c r="A18" s="37">
        <v>774</v>
      </c>
      <c r="B18" s="37">
        <v>34</v>
      </c>
      <c r="C18" s="38">
        <v>15</v>
      </c>
      <c r="D18" s="24" t="s">
        <v>36</v>
      </c>
      <c r="E18" s="45" t="s">
        <v>21</v>
      </c>
      <c r="F18" s="45" t="s">
        <v>54</v>
      </c>
      <c r="G18" s="39">
        <v>0.03085648148148148</v>
      </c>
      <c r="H18" s="40">
        <f t="shared" si="0"/>
        <v>0.003085648148148148</v>
      </c>
      <c r="I18" s="47">
        <v>0.13342592592592592</v>
      </c>
      <c r="J18" s="40">
        <f t="shared" si="1"/>
        <v>0.0031621264587255817</v>
      </c>
      <c r="K18" s="76">
        <f t="shared" si="3"/>
        <v>13.17678695350451</v>
      </c>
      <c r="L18" s="41"/>
      <c r="M18" s="39">
        <v>0.0653125</v>
      </c>
      <c r="N18" s="40">
        <v>0.06818287037037037</v>
      </c>
      <c r="O18" s="74">
        <f t="shared" si="2"/>
        <v>0.0028703703703703703</v>
      </c>
      <c r="P18" s="21"/>
    </row>
    <row r="19" spans="1:16" s="37" customFormat="1" ht="21.75" customHeight="1">
      <c r="A19" s="37">
        <v>99</v>
      </c>
      <c r="B19" s="37">
        <v>37</v>
      </c>
      <c r="C19" s="38">
        <v>16</v>
      </c>
      <c r="D19" s="24" t="s">
        <v>74</v>
      </c>
      <c r="E19" s="45" t="s">
        <v>67</v>
      </c>
      <c r="F19" s="45"/>
      <c r="G19" s="39">
        <v>0.030844907407407404</v>
      </c>
      <c r="H19" s="40">
        <f t="shared" si="0"/>
        <v>0.0030844907407407405</v>
      </c>
      <c r="I19" s="47">
        <v>0.1340625</v>
      </c>
      <c r="J19" s="40">
        <f t="shared" si="1"/>
        <v>0.003177212939921792</v>
      </c>
      <c r="K19" s="76">
        <f t="shared" si="3"/>
        <v>13.114219114219113</v>
      </c>
      <c r="L19" s="41"/>
      <c r="M19" s="39">
        <v>0.0653125</v>
      </c>
      <c r="N19" s="40">
        <v>0.0688425925925926</v>
      </c>
      <c r="O19" s="74">
        <f t="shared" si="2"/>
        <v>0.0035300925925925986</v>
      </c>
      <c r="P19" s="21"/>
    </row>
    <row r="20" spans="1:16" s="37" customFormat="1" ht="21.75" customHeight="1">
      <c r="A20" s="37">
        <v>929</v>
      </c>
      <c r="B20" s="37">
        <v>30</v>
      </c>
      <c r="C20" s="38">
        <v>17</v>
      </c>
      <c r="D20" s="24" t="s">
        <v>39</v>
      </c>
      <c r="E20" s="45" t="s">
        <v>23</v>
      </c>
      <c r="F20" s="45"/>
      <c r="G20" s="39">
        <v>0.033900462962962966</v>
      </c>
      <c r="H20" s="40">
        <f t="shared" si="0"/>
        <v>0.0033900462962962964</v>
      </c>
      <c r="I20" s="47">
        <v>0.14144675925925926</v>
      </c>
      <c r="J20" s="40">
        <f t="shared" si="1"/>
        <v>0.0033522161217978256</v>
      </c>
      <c r="K20" s="76">
        <f t="shared" si="3"/>
        <v>12.429588413386794</v>
      </c>
      <c r="L20" s="41"/>
      <c r="M20" s="39">
        <v>0.07195601851851852</v>
      </c>
      <c r="N20" s="40">
        <v>0.0694675925925926</v>
      </c>
      <c r="O20" s="73">
        <f>M20-N20</f>
        <v>0.0024884259259259217</v>
      </c>
      <c r="P20" s="42"/>
    </row>
    <row r="21" spans="1:16" s="37" customFormat="1" ht="21.75" customHeight="1">
      <c r="A21" s="37">
        <v>246</v>
      </c>
      <c r="B21" s="37">
        <v>23</v>
      </c>
      <c r="C21" s="38">
        <v>18</v>
      </c>
      <c r="D21" s="24" t="s">
        <v>147</v>
      </c>
      <c r="E21" s="45" t="s">
        <v>148</v>
      </c>
      <c r="F21" s="45" t="s">
        <v>133</v>
      </c>
      <c r="G21" s="39">
        <v>0.03596064814814815</v>
      </c>
      <c r="H21" s="40">
        <f t="shared" si="0"/>
        <v>0.003596064814814815</v>
      </c>
      <c r="I21" s="47">
        <v>0.15520833333333334</v>
      </c>
      <c r="J21" s="40">
        <f t="shared" si="1"/>
        <v>0.0036783584152940713</v>
      </c>
      <c r="K21" s="76">
        <f aca="true" t="shared" si="4" ref="K21:K26">($I$4/I21)/24</f>
        <v>11.32751677852349</v>
      </c>
      <c r="L21" s="41"/>
      <c r="M21" s="39">
        <v>0.07693287037037037</v>
      </c>
      <c r="N21" s="40">
        <v>0.07836805555555555</v>
      </c>
      <c r="O21" s="74">
        <f t="shared" si="2"/>
        <v>0.0014351851851851782</v>
      </c>
      <c r="P21" s="42"/>
    </row>
    <row r="22" spans="1:16" s="37" customFormat="1" ht="21.75" customHeight="1">
      <c r="A22" s="37">
        <v>289</v>
      </c>
      <c r="B22" s="37">
        <v>61</v>
      </c>
      <c r="C22" s="38">
        <v>19</v>
      </c>
      <c r="D22" s="24" t="s">
        <v>98</v>
      </c>
      <c r="E22" s="45" t="s">
        <v>99</v>
      </c>
      <c r="F22" s="45" t="s">
        <v>54</v>
      </c>
      <c r="G22" s="39">
        <v>0.03596064814814815</v>
      </c>
      <c r="H22" s="40">
        <f t="shared" si="0"/>
        <v>0.003596064814814815</v>
      </c>
      <c r="I22" s="47">
        <v>0.1585648148148148</v>
      </c>
      <c r="J22" s="40">
        <f t="shared" si="1"/>
        <v>0.0037579053161468133</v>
      </c>
      <c r="K22" s="76">
        <f t="shared" si="4"/>
        <v>11.087737226277374</v>
      </c>
      <c r="L22" s="41"/>
      <c r="M22" s="39">
        <v>0.07695601851851852</v>
      </c>
      <c r="N22" s="40">
        <v>0.08168981481481481</v>
      </c>
      <c r="O22" s="74">
        <f t="shared" si="2"/>
        <v>0.0047337962962962915</v>
      </c>
      <c r="P22" s="42"/>
    </row>
    <row r="23" spans="1:16" s="37" customFormat="1" ht="21.75" customHeight="1">
      <c r="A23" s="37">
        <v>414</v>
      </c>
      <c r="B23" s="37">
        <v>70</v>
      </c>
      <c r="C23" s="38">
        <v>20</v>
      </c>
      <c r="D23" s="24" t="s">
        <v>77</v>
      </c>
      <c r="E23" s="45" t="s">
        <v>78</v>
      </c>
      <c r="F23" s="45" t="s">
        <v>54</v>
      </c>
      <c r="G23" s="39">
        <v>0.03951388888888889</v>
      </c>
      <c r="H23" s="40">
        <f t="shared" si="0"/>
        <v>0.003951388888888889</v>
      </c>
      <c r="I23" s="47">
        <v>0.17375</v>
      </c>
      <c r="J23" s="40">
        <f t="shared" si="1"/>
        <v>0.004117786467590947</v>
      </c>
      <c r="K23" s="76">
        <f t="shared" si="4"/>
        <v>10.118705035971223</v>
      </c>
      <c r="L23" s="41"/>
      <c r="M23" s="39">
        <v>0.08510416666666666</v>
      </c>
      <c r="N23" s="40">
        <v>0.08880787037037037</v>
      </c>
      <c r="O23" s="74">
        <f t="shared" si="2"/>
        <v>0.003703703703703709</v>
      </c>
      <c r="P23" s="42"/>
    </row>
    <row r="24" spans="1:16" s="37" customFormat="1" ht="21.75" customHeight="1">
      <c r="A24" s="37">
        <v>416</v>
      </c>
      <c r="B24" s="37">
        <v>71</v>
      </c>
      <c r="C24" s="38">
        <v>21</v>
      </c>
      <c r="D24" s="24" t="s">
        <v>124</v>
      </c>
      <c r="E24" s="45" t="s">
        <v>52</v>
      </c>
      <c r="F24" s="45"/>
      <c r="G24" s="39">
        <v>0.039502314814814816</v>
      </c>
      <c r="H24" s="40">
        <f t="shared" si="0"/>
        <v>0.003950231481481482</v>
      </c>
      <c r="I24" s="47">
        <v>0.17375</v>
      </c>
      <c r="J24" s="40">
        <f t="shared" si="1"/>
        <v>0.004117786467590947</v>
      </c>
      <c r="K24" s="76">
        <f t="shared" si="4"/>
        <v>10.118705035971223</v>
      </c>
      <c r="L24" s="41"/>
      <c r="M24" s="39">
        <v>0.0850925925925926</v>
      </c>
      <c r="N24" s="40">
        <v>0.08883101851851853</v>
      </c>
      <c r="O24" s="74">
        <f t="shared" si="2"/>
        <v>0.0037384259259259367</v>
      </c>
      <c r="P24" s="42"/>
    </row>
    <row r="25" spans="1:16" s="37" customFormat="1" ht="21.75" customHeight="1">
      <c r="A25" s="37">
        <v>415</v>
      </c>
      <c r="B25" s="37">
        <v>22</v>
      </c>
      <c r="C25" s="38">
        <v>22</v>
      </c>
      <c r="D25" s="24" t="s">
        <v>79</v>
      </c>
      <c r="E25" s="45" t="s">
        <v>80</v>
      </c>
      <c r="F25" s="45" t="s">
        <v>54</v>
      </c>
      <c r="G25" s="39">
        <v>0.039525462962962964</v>
      </c>
      <c r="H25" s="40">
        <f t="shared" si="0"/>
        <v>0.003952546296296296</v>
      </c>
      <c r="I25" s="47">
        <v>0.17377314814814815</v>
      </c>
      <c r="J25" s="40">
        <f t="shared" si="1"/>
        <v>0.004118335066907172</v>
      </c>
      <c r="K25" s="76">
        <f t="shared" si="4"/>
        <v>10.117357133342214</v>
      </c>
      <c r="L25" s="41"/>
      <c r="M25" s="39">
        <v>0.08511574074074074</v>
      </c>
      <c r="N25" s="40">
        <v>0.08880787037037037</v>
      </c>
      <c r="O25" s="74">
        <f t="shared" si="2"/>
        <v>0.0036921296296296285</v>
      </c>
      <c r="P25" s="42"/>
    </row>
    <row r="26" spans="1:16" s="37" customFormat="1" ht="21.75" customHeight="1" thickBot="1">
      <c r="A26" s="37">
        <v>454</v>
      </c>
      <c r="B26" s="37">
        <v>75</v>
      </c>
      <c r="C26" s="38">
        <v>23</v>
      </c>
      <c r="D26" s="24" t="s">
        <v>13</v>
      </c>
      <c r="E26" s="45" t="s">
        <v>15</v>
      </c>
      <c r="F26" s="45" t="s">
        <v>54</v>
      </c>
      <c r="G26" s="43">
        <v>0.04082175925925926</v>
      </c>
      <c r="H26" s="44">
        <f t="shared" si="0"/>
        <v>0.004082175925925926</v>
      </c>
      <c r="I26" s="48">
        <v>0.18163194444444444</v>
      </c>
      <c r="J26" s="44">
        <f t="shared" si="1"/>
        <v>0.004304584534765836</v>
      </c>
      <c r="K26" s="77">
        <f t="shared" si="4"/>
        <v>9.679602370483655</v>
      </c>
      <c r="L26" s="41"/>
      <c r="M26" s="43">
        <v>0.08649305555555555</v>
      </c>
      <c r="N26" s="44">
        <v>0.09527777777777778</v>
      </c>
      <c r="O26" s="75">
        <f t="shared" si="2"/>
        <v>0.008784722222222235</v>
      </c>
      <c r="P26" s="42"/>
    </row>
    <row r="27" spans="1:16" s="37" customFormat="1" ht="21.75" customHeight="1">
      <c r="A27" s="291" t="s">
        <v>157</v>
      </c>
      <c r="B27" s="291"/>
      <c r="C27" s="38"/>
      <c r="F27" s="45"/>
      <c r="G27" s="46"/>
      <c r="H27" s="46"/>
      <c r="I27" s="54"/>
      <c r="J27" s="46"/>
      <c r="K27" s="41"/>
      <c r="L27" s="41"/>
      <c r="M27" s="46"/>
      <c r="N27" s="46"/>
      <c r="O27" s="70"/>
      <c r="P27" s="42"/>
    </row>
    <row r="28" spans="1:15" s="1" customFormat="1" ht="148.5" customHeight="1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182"/>
      <c r="M28" s="201"/>
      <c r="N28" s="201"/>
      <c r="O28" s="201"/>
    </row>
    <row r="29" spans="1:16" s="12" customFormat="1" ht="18.75" customHeight="1">
      <c r="A29" s="202" t="s">
        <v>1</v>
      </c>
      <c r="B29" s="202" t="s">
        <v>47</v>
      </c>
      <c r="C29" s="203"/>
      <c r="D29" s="204" t="s">
        <v>2</v>
      </c>
      <c r="E29" s="205" t="s">
        <v>3</v>
      </c>
      <c r="F29" s="205" t="s">
        <v>54</v>
      </c>
      <c r="G29" s="206" t="s">
        <v>33</v>
      </c>
      <c r="H29" s="206" t="s">
        <v>6</v>
      </c>
      <c r="I29" s="206" t="s">
        <v>4</v>
      </c>
      <c r="J29" s="206" t="s">
        <v>6</v>
      </c>
      <c r="K29" s="207" t="s">
        <v>5</v>
      </c>
      <c r="L29" s="208"/>
      <c r="M29" s="209" t="s">
        <v>10</v>
      </c>
      <c r="N29" s="209" t="s">
        <v>11</v>
      </c>
      <c r="O29" s="210" t="s">
        <v>149</v>
      </c>
      <c r="P29" s="26"/>
    </row>
    <row r="30" spans="2:250" s="37" customFormat="1" ht="18" customHeight="1" thickBot="1">
      <c r="B30" s="318" t="s">
        <v>87</v>
      </c>
      <c r="C30" s="319"/>
      <c r="D30" s="319"/>
      <c r="E30" s="319"/>
      <c r="F30" s="349"/>
      <c r="G30" s="82">
        <v>11</v>
      </c>
      <c r="H30" s="79"/>
      <c r="I30" s="82">
        <v>21.0975</v>
      </c>
      <c r="J30" s="87"/>
      <c r="K30" s="81"/>
      <c r="L30" s="81"/>
      <c r="M30" s="46"/>
      <c r="N30" s="82"/>
      <c r="O30" s="83"/>
      <c r="P30" s="24"/>
      <c r="R30" s="38"/>
      <c r="S30" s="24"/>
      <c r="T30" s="19"/>
      <c r="W30" s="38"/>
      <c r="X30" s="24"/>
      <c r="Y30" s="19"/>
      <c r="AB30" s="38"/>
      <c r="AC30" s="24"/>
      <c r="AD30" s="19"/>
      <c r="AG30" s="38"/>
      <c r="AH30" s="24"/>
      <c r="AI30" s="19"/>
      <c r="AL30" s="38"/>
      <c r="AM30" s="24"/>
      <c r="AN30" s="19"/>
      <c r="AQ30" s="38"/>
      <c r="AR30" s="24"/>
      <c r="AS30" s="19"/>
      <c r="AV30" s="38"/>
      <c r="AW30" s="24"/>
      <c r="AX30" s="19"/>
      <c r="BA30" s="38"/>
      <c r="BB30" s="24"/>
      <c r="BC30" s="19"/>
      <c r="BF30" s="38"/>
      <c r="BG30" s="24"/>
      <c r="BH30" s="19"/>
      <c r="BK30" s="38"/>
      <c r="BL30" s="24"/>
      <c r="BM30" s="19"/>
      <c r="BP30" s="38"/>
      <c r="BQ30" s="24"/>
      <c r="BR30" s="19"/>
      <c r="BU30" s="38"/>
      <c r="BV30" s="24"/>
      <c r="BW30" s="19"/>
      <c r="BZ30" s="38"/>
      <c r="CA30" s="24"/>
      <c r="CB30" s="19"/>
      <c r="CE30" s="38"/>
      <c r="CF30" s="24"/>
      <c r="CG30" s="19"/>
      <c r="CJ30" s="38"/>
      <c r="CK30" s="24"/>
      <c r="CL30" s="19"/>
      <c r="CO30" s="38"/>
      <c r="CP30" s="24"/>
      <c r="CQ30" s="19"/>
      <c r="CT30" s="38"/>
      <c r="CU30" s="24"/>
      <c r="CV30" s="19"/>
      <c r="CY30" s="38"/>
      <c r="CZ30" s="24"/>
      <c r="DA30" s="19"/>
      <c r="DD30" s="38"/>
      <c r="DE30" s="24"/>
      <c r="DF30" s="19"/>
      <c r="DI30" s="38"/>
      <c r="DJ30" s="24"/>
      <c r="DK30" s="19"/>
      <c r="DN30" s="38"/>
      <c r="DO30" s="24"/>
      <c r="DP30" s="19"/>
      <c r="DS30" s="38"/>
      <c r="DT30" s="24"/>
      <c r="DU30" s="19"/>
      <c r="DX30" s="38"/>
      <c r="DY30" s="24"/>
      <c r="DZ30" s="19"/>
      <c r="EC30" s="38"/>
      <c r="ED30" s="24"/>
      <c r="EE30" s="19"/>
      <c r="EH30" s="38"/>
      <c r="EI30" s="24"/>
      <c r="EJ30" s="19"/>
      <c r="EM30" s="38"/>
      <c r="EN30" s="24"/>
      <c r="EO30" s="19"/>
      <c r="ER30" s="38"/>
      <c r="ES30" s="24"/>
      <c r="ET30" s="19"/>
      <c r="EW30" s="38"/>
      <c r="EX30" s="24"/>
      <c r="EY30" s="19"/>
      <c r="FB30" s="38"/>
      <c r="FC30" s="24"/>
      <c r="FD30" s="19"/>
      <c r="FG30" s="38"/>
      <c r="FH30" s="24"/>
      <c r="FI30" s="19"/>
      <c r="FL30" s="38"/>
      <c r="FM30" s="24"/>
      <c r="FN30" s="19"/>
      <c r="FQ30" s="38"/>
      <c r="FR30" s="24"/>
      <c r="FS30" s="19"/>
      <c r="FV30" s="38"/>
      <c r="FW30" s="24"/>
      <c r="FX30" s="19"/>
      <c r="GA30" s="38"/>
      <c r="GB30" s="24"/>
      <c r="GC30" s="19"/>
      <c r="GF30" s="38"/>
      <c r="GG30" s="24"/>
      <c r="GH30" s="19"/>
      <c r="GK30" s="38"/>
      <c r="GL30" s="24"/>
      <c r="GM30" s="19"/>
      <c r="GP30" s="38"/>
      <c r="GQ30" s="24"/>
      <c r="GR30" s="19"/>
      <c r="GU30" s="38"/>
      <c r="GV30" s="24"/>
      <c r="GW30" s="19"/>
      <c r="GZ30" s="38"/>
      <c r="HA30" s="24"/>
      <c r="HB30" s="19"/>
      <c r="HE30" s="38"/>
      <c r="HF30" s="24"/>
      <c r="HG30" s="19"/>
      <c r="HJ30" s="38"/>
      <c r="HK30" s="24"/>
      <c r="HL30" s="19"/>
      <c r="HO30" s="38"/>
      <c r="HP30" s="24"/>
      <c r="HQ30" s="19"/>
      <c r="HT30" s="38"/>
      <c r="HU30" s="24"/>
      <c r="HV30" s="19"/>
      <c r="HY30" s="38"/>
      <c r="HZ30" s="24"/>
      <c r="IA30" s="19"/>
      <c r="ID30" s="38"/>
      <c r="IE30" s="24"/>
      <c r="IF30" s="19"/>
      <c r="II30" s="38"/>
      <c r="IJ30" s="24"/>
      <c r="IK30" s="19"/>
      <c r="IN30" s="38"/>
      <c r="IO30" s="24"/>
      <c r="IP30" s="19"/>
    </row>
    <row r="31" spans="1:16" s="37" customFormat="1" ht="21.75" customHeight="1">
      <c r="A31" s="45">
        <v>10</v>
      </c>
      <c r="B31" s="45">
        <v>4</v>
      </c>
      <c r="C31" s="38">
        <v>24</v>
      </c>
      <c r="D31" s="24" t="s">
        <v>56</v>
      </c>
      <c r="E31" s="45" t="s">
        <v>89</v>
      </c>
      <c r="F31" s="45"/>
      <c r="G31" s="88">
        <v>0.026689814814814816</v>
      </c>
      <c r="H31" s="89">
        <f>G31/$G$30</f>
        <v>0.002426346801346801</v>
      </c>
      <c r="I31" s="90">
        <v>0.05296296296296296</v>
      </c>
      <c r="J31" s="91">
        <f>I31/$I$30</f>
        <v>0.0025103904710493167</v>
      </c>
      <c r="K31" s="84"/>
      <c r="L31" s="85"/>
      <c r="M31" s="46"/>
      <c r="N31" s="46"/>
      <c r="O31" s="86"/>
      <c r="P31" s="42"/>
    </row>
    <row r="32" spans="1:16" s="37" customFormat="1" ht="21.75" customHeight="1">
      <c r="A32" s="37">
        <v>23</v>
      </c>
      <c r="B32" s="17">
        <v>8</v>
      </c>
      <c r="C32" s="38">
        <v>25</v>
      </c>
      <c r="D32" s="24" t="s">
        <v>74</v>
      </c>
      <c r="E32" s="45" t="s">
        <v>100</v>
      </c>
      <c r="F32" s="45"/>
      <c r="G32" s="39">
        <v>0.028460648148148148</v>
      </c>
      <c r="H32" s="46">
        <f aca="true" t="shared" si="5" ref="H32:H54">G32/$G$30</f>
        <v>0.00258733164983165</v>
      </c>
      <c r="I32" s="54">
        <v>0.05626157407407407</v>
      </c>
      <c r="J32" s="40">
        <f aca="true" t="shared" si="6" ref="J32:J54">I32/$I$30</f>
        <v>0.002666741276173673</v>
      </c>
      <c r="K32" s="84"/>
      <c r="L32" s="85"/>
      <c r="M32" s="46"/>
      <c r="N32" s="46"/>
      <c r="O32" s="86"/>
      <c r="P32" s="42"/>
    </row>
    <row r="33" spans="1:16" s="37" customFormat="1" ht="21.75" customHeight="1">
      <c r="A33" s="17">
        <v>27</v>
      </c>
      <c r="B33" s="37">
        <v>10</v>
      </c>
      <c r="C33" s="38">
        <v>26</v>
      </c>
      <c r="D33" s="24" t="s">
        <v>42</v>
      </c>
      <c r="E33" s="45" t="s">
        <v>28</v>
      </c>
      <c r="F33" s="45"/>
      <c r="G33" s="39">
        <v>0.028564814814814817</v>
      </c>
      <c r="H33" s="46">
        <f t="shared" si="5"/>
        <v>0.002596801346801347</v>
      </c>
      <c r="I33" s="54">
        <v>0.05684027777777778</v>
      </c>
      <c r="J33" s="40">
        <f t="shared" si="6"/>
        <v>0.002694171241984964</v>
      </c>
      <c r="K33" s="84"/>
      <c r="L33" s="85"/>
      <c r="M33" s="46"/>
      <c r="N33" s="46"/>
      <c r="O33" s="86"/>
      <c r="P33" s="42"/>
    </row>
    <row r="34" spans="1:16" s="37" customFormat="1" ht="21.75" customHeight="1">
      <c r="A34" s="17">
        <v>204</v>
      </c>
      <c r="B34" s="45">
        <v>3</v>
      </c>
      <c r="C34" s="38">
        <v>27</v>
      </c>
      <c r="D34" s="24" t="s">
        <v>37</v>
      </c>
      <c r="E34" s="45" t="s">
        <v>32</v>
      </c>
      <c r="F34" s="45"/>
      <c r="G34" s="39">
        <v>0.03375</v>
      </c>
      <c r="H34" s="46">
        <f t="shared" si="5"/>
        <v>0.0030681818181818184</v>
      </c>
      <c r="I34" s="54">
        <v>0.06641203703703703</v>
      </c>
      <c r="J34" s="40">
        <f t="shared" si="6"/>
        <v>0.0031478628765037107</v>
      </c>
      <c r="K34" s="84"/>
      <c r="L34" s="85"/>
      <c r="M34" s="46"/>
      <c r="N34" s="46"/>
      <c r="O34" s="86"/>
      <c r="P34" s="42"/>
    </row>
    <row r="35" spans="1:16" s="37" customFormat="1" ht="21.75" customHeight="1">
      <c r="A35" s="17">
        <v>212</v>
      </c>
      <c r="B35" s="37">
        <v>29</v>
      </c>
      <c r="C35" s="38">
        <v>28</v>
      </c>
      <c r="D35" s="24" t="s">
        <v>34</v>
      </c>
      <c r="E35" s="45" t="s">
        <v>101</v>
      </c>
      <c r="F35" s="45"/>
      <c r="G35" s="39">
        <v>0.03474537037037037</v>
      </c>
      <c r="H35" s="46">
        <f t="shared" si="5"/>
        <v>0.003158670033670034</v>
      </c>
      <c r="I35" s="54">
        <v>0.06655092592592593</v>
      </c>
      <c r="J35" s="40">
        <f t="shared" si="6"/>
        <v>0.0031544460682984207</v>
      </c>
      <c r="K35" s="84"/>
      <c r="L35" s="85"/>
      <c r="M35" s="46"/>
      <c r="N35" s="46"/>
      <c r="O35" s="86"/>
      <c r="P35" s="42"/>
    </row>
    <row r="36" spans="1:16" s="37" customFormat="1" ht="21.75" customHeight="1">
      <c r="A36" s="17">
        <v>267</v>
      </c>
      <c r="B36" s="37">
        <v>8</v>
      </c>
      <c r="C36" s="38">
        <v>29</v>
      </c>
      <c r="D36" s="24" t="s">
        <v>75</v>
      </c>
      <c r="E36" s="45" t="s">
        <v>76</v>
      </c>
      <c r="F36" s="45"/>
      <c r="G36" s="39">
        <v>0.03532407407407407</v>
      </c>
      <c r="H36" s="46">
        <f t="shared" si="5"/>
        <v>0.003211279461279461</v>
      </c>
      <c r="I36" s="54">
        <v>0.06810185185185186</v>
      </c>
      <c r="J36" s="40">
        <f t="shared" si="6"/>
        <v>0.0032279583766726795</v>
      </c>
      <c r="K36" s="84"/>
      <c r="L36" s="85"/>
      <c r="M36" s="46"/>
      <c r="N36" s="46"/>
      <c r="O36" s="86"/>
      <c r="P36" s="42"/>
    </row>
    <row r="37" spans="1:16" s="37" customFormat="1" ht="21.75" customHeight="1">
      <c r="A37" s="17">
        <v>266</v>
      </c>
      <c r="B37" s="37">
        <v>26</v>
      </c>
      <c r="C37" s="38">
        <v>30</v>
      </c>
      <c r="D37" s="24" t="s">
        <v>7</v>
      </c>
      <c r="E37" s="45" t="s">
        <v>150</v>
      </c>
      <c r="F37" s="45"/>
      <c r="G37" s="39">
        <v>0.0353125</v>
      </c>
      <c r="H37" s="46">
        <f t="shared" si="5"/>
        <v>0.0032102272727272726</v>
      </c>
      <c r="I37" s="54">
        <v>0.06810185185185186</v>
      </c>
      <c r="J37" s="40">
        <f t="shared" si="6"/>
        <v>0.0032279583766726795</v>
      </c>
      <c r="K37" s="84"/>
      <c r="L37" s="85"/>
      <c r="M37" s="46"/>
      <c r="N37" s="46"/>
      <c r="O37" s="86"/>
      <c r="P37" s="42"/>
    </row>
    <row r="38" spans="1:16" s="37" customFormat="1" ht="21.75" customHeight="1">
      <c r="A38" s="17">
        <v>577</v>
      </c>
      <c r="B38" s="37">
        <v>37</v>
      </c>
      <c r="C38" s="38">
        <v>31</v>
      </c>
      <c r="D38" s="24" t="s">
        <v>151</v>
      </c>
      <c r="E38" s="45" t="s">
        <v>55</v>
      </c>
      <c r="F38" s="45"/>
      <c r="G38" s="39">
        <v>0.03851851851851852</v>
      </c>
      <c r="H38" s="46">
        <f t="shared" si="5"/>
        <v>0.003501683501683502</v>
      </c>
      <c r="I38" s="54">
        <v>0.07359953703703703</v>
      </c>
      <c r="J38" s="40">
        <f t="shared" si="6"/>
        <v>0.0034885430518799398</v>
      </c>
      <c r="K38" s="84"/>
      <c r="L38" s="85"/>
      <c r="M38" s="46"/>
      <c r="N38" s="46"/>
      <c r="O38" s="86"/>
      <c r="P38" s="42"/>
    </row>
    <row r="39" spans="1:16" s="37" customFormat="1" ht="21.75" customHeight="1">
      <c r="A39" s="17">
        <v>676</v>
      </c>
      <c r="B39" s="37">
        <v>11</v>
      </c>
      <c r="C39" s="38">
        <v>32</v>
      </c>
      <c r="D39" s="24" t="s">
        <v>102</v>
      </c>
      <c r="E39" s="45" t="s">
        <v>103</v>
      </c>
      <c r="F39" s="45"/>
      <c r="G39" s="39">
        <v>0.03756944444444445</v>
      </c>
      <c r="H39" s="46">
        <f t="shared" si="5"/>
        <v>0.0034154040404040407</v>
      </c>
      <c r="I39" s="54">
        <v>0.07503472222222222</v>
      </c>
      <c r="J39" s="40">
        <f t="shared" si="6"/>
        <v>0.003556569367091941</v>
      </c>
      <c r="K39" s="84"/>
      <c r="L39" s="85"/>
      <c r="M39" s="46"/>
      <c r="N39" s="46"/>
      <c r="O39" s="86"/>
      <c r="P39" s="42"/>
    </row>
    <row r="40" spans="1:16" s="37" customFormat="1" ht="21.75" customHeight="1">
      <c r="A40" s="17">
        <v>742</v>
      </c>
      <c r="B40" s="37">
        <v>33</v>
      </c>
      <c r="C40" s="38">
        <v>33</v>
      </c>
      <c r="D40" s="24" t="s">
        <v>83</v>
      </c>
      <c r="E40" s="45" t="s">
        <v>84</v>
      </c>
      <c r="F40" s="45"/>
      <c r="G40" s="39">
        <v>0.03857638888888889</v>
      </c>
      <c r="H40" s="46">
        <f t="shared" si="5"/>
        <v>0.0035069444444444445</v>
      </c>
      <c r="I40" s="54">
        <v>0.07613425925925926</v>
      </c>
      <c r="J40" s="40">
        <f t="shared" si="6"/>
        <v>0.0036086863021333932</v>
      </c>
      <c r="K40" s="84"/>
      <c r="L40" s="85"/>
      <c r="M40" s="46"/>
      <c r="N40" s="46"/>
      <c r="O40" s="86"/>
      <c r="P40" s="42"/>
    </row>
    <row r="41" spans="1:16" s="37" customFormat="1" ht="21.75" customHeight="1">
      <c r="A41" s="17">
        <v>856</v>
      </c>
      <c r="B41" s="37">
        <v>12</v>
      </c>
      <c r="C41" s="38">
        <v>34</v>
      </c>
      <c r="D41" s="24" t="s">
        <v>145</v>
      </c>
      <c r="E41" s="45" t="s">
        <v>146</v>
      </c>
      <c r="F41" s="45"/>
      <c r="G41" s="39">
        <v>0.039386574074074074</v>
      </c>
      <c r="H41" s="46">
        <f t="shared" si="5"/>
        <v>0.003580597643097643</v>
      </c>
      <c r="I41" s="54">
        <v>0.07748842592592593</v>
      </c>
      <c r="J41" s="40">
        <f t="shared" si="6"/>
        <v>0.003672872422131813</v>
      </c>
      <c r="K41" s="84"/>
      <c r="L41" s="85"/>
      <c r="M41" s="46"/>
      <c r="N41" s="46"/>
      <c r="O41" s="86"/>
      <c r="P41" s="42"/>
    </row>
    <row r="42" spans="1:16" s="37" customFormat="1" ht="21.75" customHeight="1">
      <c r="A42" s="17">
        <v>964</v>
      </c>
      <c r="B42" s="37">
        <v>47</v>
      </c>
      <c r="C42" s="38">
        <v>35</v>
      </c>
      <c r="D42" s="24" t="s">
        <v>88</v>
      </c>
      <c r="E42" s="45" t="s">
        <v>106</v>
      </c>
      <c r="F42" s="45"/>
      <c r="G42" s="39">
        <v>0.04030092592592593</v>
      </c>
      <c r="H42" s="46">
        <f t="shared" si="5"/>
        <v>0.0036637205387205387</v>
      </c>
      <c r="I42" s="54">
        <v>0.07782407407407409</v>
      </c>
      <c r="J42" s="40">
        <f t="shared" si="6"/>
        <v>0.003688781802302362</v>
      </c>
      <c r="K42" s="84"/>
      <c r="L42" s="85"/>
      <c r="M42" s="46"/>
      <c r="N42" s="46"/>
      <c r="O42" s="86"/>
      <c r="P42" s="42"/>
    </row>
    <row r="43" spans="1:16" s="37" customFormat="1" ht="21.75" customHeight="1">
      <c r="A43" s="17">
        <v>895</v>
      </c>
      <c r="B43" s="37">
        <v>13</v>
      </c>
      <c r="C43" s="38">
        <v>36</v>
      </c>
      <c r="D43" s="24" t="s">
        <v>104</v>
      </c>
      <c r="E43" s="45" t="s">
        <v>105</v>
      </c>
      <c r="F43" s="45"/>
      <c r="G43" s="39">
        <v>0.039375</v>
      </c>
      <c r="H43" s="46">
        <f t="shared" si="5"/>
        <v>0.0035795454545454546</v>
      </c>
      <c r="I43" s="54">
        <v>0.07787037037037037</v>
      </c>
      <c r="J43" s="40">
        <f t="shared" si="6"/>
        <v>0.0036909761995672645</v>
      </c>
      <c r="K43" s="84"/>
      <c r="L43" s="85"/>
      <c r="M43" s="46"/>
      <c r="N43" s="46"/>
      <c r="O43" s="86"/>
      <c r="P43" s="42"/>
    </row>
    <row r="44" spans="1:16" s="37" customFormat="1" ht="21.75" customHeight="1">
      <c r="A44" s="17">
        <v>1309</v>
      </c>
      <c r="B44" s="37">
        <v>14</v>
      </c>
      <c r="C44" s="38">
        <v>37</v>
      </c>
      <c r="D44" s="24" t="s">
        <v>111</v>
      </c>
      <c r="E44" s="45" t="s">
        <v>112</v>
      </c>
      <c r="F44" s="45"/>
      <c r="G44" s="39">
        <v>0.04158564814814815</v>
      </c>
      <c r="H44" s="46">
        <f t="shared" si="5"/>
        <v>0.003780513468013468</v>
      </c>
      <c r="I44" s="54">
        <v>0.0820023148148148</v>
      </c>
      <c r="J44" s="40">
        <f t="shared" si="6"/>
        <v>0.0038868261554598793</v>
      </c>
      <c r="K44" s="84"/>
      <c r="L44" s="85"/>
      <c r="M44" s="46"/>
      <c r="N44" s="46"/>
      <c r="O44" s="86"/>
      <c r="P44" s="42"/>
    </row>
    <row r="45" spans="1:16" s="37" customFormat="1" ht="21.75" customHeight="1">
      <c r="A45" s="17">
        <v>1274</v>
      </c>
      <c r="B45" s="37">
        <v>50</v>
      </c>
      <c r="C45" s="38">
        <v>38</v>
      </c>
      <c r="D45" s="24" t="s">
        <v>18</v>
      </c>
      <c r="E45" s="45" t="s">
        <v>19</v>
      </c>
      <c r="F45" s="45"/>
      <c r="G45" s="39">
        <v>0.04296296296296296</v>
      </c>
      <c r="H45" s="46">
        <f t="shared" si="5"/>
        <v>0.0039057239057239054</v>
      </c>
      <c r="I45" s="54">
        <v>0.08277777777777778</v>
      </c>
      <c r="J45" s="40">
        <f t="shared" si="6"/>
        <v>0.0039235823096470095</v>
      </c>
      <c r="K45" s="84"/>
      <c r="L45" s="85"/>
      <c r="M45" s="46"/>
      <c r="N45" s="46"/>
      <c r="O45" s="86"/>
      <c r="P45" s="42"/>
    </row>
    <row r="46" spans="1:16" s="37" customFormat="1" ht="21.75" customHeight="1">
      <c r="A46" s="17">
        <v>1455</v>
      </c>
      <c r="B46" s="37">
        <v>10</v>
      </c>
      <c r="C46" s="38">
        <v>39</v>
      </c>
      <c r="D46" s="24" t="s">
        <v>113</v>
      </c>
      <c r="E46" s="45" t="s">
        <v>114</v>
      </c>
      <c r="F46" s="45"/>
      <c r="G46" s="39">
        <v>0.041875</v>
      </c>
      <c r="H46" s="46">
        <f t="shared" si="5"/>
        <v>0.003806818181818182</v>
      </c>
      <c r="I46" s="54">
        <v>0.08402777777777777</v>
      </c>
      <c r="J46" s="40">
        <f t="shared" si="6"/>
        <v>0.0039828310357993965</v>
      </c>
      <c r="K46" s="84"/>
      <c r="L46" s="85"/>
      <c r="M46" s="46"/>
      <c r="N46" s="46"/>
      <c r="O46" s="86"/>
      <c r="P46" s="42"/>
    </row>
    <row r="47" spans="1:16" s="37" customFormat="1" ht="21.75" customHeight="1">
      <c r="A47" s="17">
        <v>1554</v>
      </c>
      <c r="B47" s="37">
        <v>20</v>
      </c>
      <c r="C47" s="38">
        <v>40</v>
      </c>
      <c r="D47" s="24" t="s">
        <v>16</v>
      </c>
      <c r="E47" s="45" t="s">
        <v>31</v>
      </c>
      <c r="F47" s="45"/>
      <c r="G47" s="39">
        <v>0.04421296296296296</v>
      </c>
      <c r="H47" s="46">
        <f t="shared" si="5"/>
        <v>0.004019360269360269</v>
      </c>
      <c r="I47" s="54">
        <v>0.08569444444444445</v>
      </c>
      <c r="J47" s="40">
        <f t="shared" si="6"/>
        <v>0.004061829337335914</v>
      </c>
      <c r="K47" s="84"/>
      <c r="L47" s="85"/>
      <c r="M47" s="46"/>
      <c r="N47" s="46"/>
      <c r="O47" s="86"/>
      <c r="P47" s="42"/>
    </row>
    <row r="48" spans="1:16" s="37" customFormat="1" ht="21.75" customHeight="1">
      <c r="A48" s="17">
        <v>1641</v>
      </c>
      <c r="B48" s="37">
        <v>25</v>
      </c>
      <c r="C48" s="38">
        <v>41</v>
      </c>
      <c r="D48" s="24" t="s">
        <v>115</v>
      </c>
      <c r="E48" s="45" t="s">
        <v>116</v>
      </c>
      <c r="F48" s="45"/>
      <c r="G48" s="39">
        <v>0.04361111111111111</v>
      </c>
      <c r="H48" s="46">
        <f t="shared" si="5"/>
        <v>0.003964646464646464</v>
      </c>
      <c r="I48" s="54">
        <v>0.08729166666666667</v>
      </c>
      <c r="J48" s="40">
        <f t="shared" si="6"/>
        <v>0.0041375360429750764</v>
      </c>
      <c r="K48" s="84"/>
      <c r="L48" s="85"/>
      <c r="M48" s="46"/>
      <c r="N48" s="46"/>
      <c r="O48" s="86"/>
      <c r="P48" s="42"/>
    </row>
    <row r="49" spans="1:16" s="37" customFormat="1" ht="21.75" customHeight="1">
      <c r="A49" s="17">
        <v>1662</v>
      </c>
      <c r="B49" s="37">
        <v>15</v>
      </c>
      <c r="C49" s="38">
        <v>42</v>
      </c>
      <c r="D49" s="24" t="s">
        <v>117</v>
      </c>
      <c r="E49" s="45" t="s">
        <v>118</v>
      </c>
      <c r="F49" s="45"/>
      <c r="G49" s="39">
        <v>0.04430555555555555</v>
      </c>
      <c r="H49" s="46">
        <f t="shared" si="5"/>
        <v>0.004027777777777777</v>
      </c>
      <c r="I49" s="54">
        <v>0.08784722222222223</v>
      </c>
      <c r="J49" s="40">
        <f t="shared" si="6"/>
        <v>0.0041638688101539156</v>
      </c>
      <c r="K49" s="84"/>
      <c r="L49" s="85"/>
      <c r="M49" s="46"/>
      <c r="N49" s="46"/>
      <c r="O49" s="86"/>
      <c r="P49" s="42"/>
    </row>
    <row r="50" spans="1:16" s="37" customFormat="1" ht="21.75" customHeight="1">
      <c r="A50" s="17">
        <v>1780</v>
      </c>
      <c r="B50" s="37">
        <v>21</v>
      </c>
      <c r="C50" s="38">
        <v>43</v>
      </c>
      <c r="D50" s="24" t="s">
        <v>85</v>
      </c>
      <c r="E50" s="45" t="s">
        <v>121</v>
      </c>
      <c r="F50" s="45"/>
      <c r="G50" s="39">
        <v>0.04637731481481481</v>
      </c>
      <c r="H50" s="46">
        <f t="shared" si="5"/>
        <v>0.004216119528619528</v>
      </c>
      <c r="I50" s="54">
        <v>0.09045138888888889</v>
      </c>
      <c r="J50" s="40">
        <f t="shared" si="6"/>
        <v>0.0042873036563047225</v>
      </c>
      <c r="K50" s="84"/>
      <c r="L50" s="85"/>
      <c r="M50" s="46"/>
      <c r="N50" s="46"/>
      <c r="O50" s="86"/>
      <c r="P50" s="42"/>
    </row>
    <row r="51" spans="1:16" s="37" customFormat="1" ht="21.75" customHeight="1">
      <c r="A51" s="17">
        <v>1781</v>
      </c>
      <c r="B51" s="37">
        <v>22</v>
      </c>
      <c r="C51" s="38">
        <v>44</v>
      </c>
      <c r="D51" s="24" t="s">
        <v>152</v>
      </c>
      <c r="E51" s="45" t="s">
        <v>48</v>
      </c>
      <c r="F51" s="45"/>
      <c r="G51" s="39">
        <v>0.04637731481481481</v>
      </c>
      <c r="H51" s="46">
        <f t="shared" si="5"/>
        <v>0.004216119528619528</v>
      </c>
      <c r="I51" s="54">
        <v>0.09046296296296297</v>
      </c>
      <c r="J51" s="40">
        <f t="shared" si="6"/>
        <v>0.004287852255620949</v>
      </c>
      <c r="K51" s="84"/>
      <c r="L51" s="85"/>
      <c r="M51" s="46"/>
      <c r="N51" s="46"/>
      <c r="O51" s="86"/>
      <c r="P51" s="42"/>
    </row>
    <row r="52" spans="1:16" s="37" customFormat="1" ht="21.75" customHeight="1">
      <c r="A52" s="17">
        <v>1782</v>
      </c>
      <c r="B52" s="37">
        <v>16</v>
      </c>
      <c r="C52" s="38">
        <v>45</v>
      </c>
      <c r="D52" s="24" t="s">
        <v>120</v>
      </c>
      <c r="E52" s="45" t="s">
        <v>119</v>
      </c>
      <c r="F52" s="45"/>
      <c r="G52" s="39">
        <v>0.04637731481481481</v>
      </c>
      <c r="H52" s="46">
        <f t="shared" si="5"/>
        <v>0.004216119528619528</v>
      </c>
      <c r="I52" s="54">
        <v>0.09052083333333333</v>
      </c>
      <c r="J52" s="40">
        <f t="shared" si="6"/>
        <v>0.004290595252202077</v>
      </c>
      <c r="K52" s="84"/>
      <c r="L52" s="85"/>
      <c r="M52" s="46"/>
      <c r="N52" s="46"/>
      <c r="O52" s="86"/>
      <c r="P52" s="42"/>
    </row>
    <row r="53" spans="1:16" s="37" customFormat="1" ht="21.75" customHeight="1">
      <c r="A53" s="17">
        <v>1837</v>
      </c>
      <c r="B53" s="37">
        <v>24</v>
      </c>
      <c r="C53" s="38">
        <v>46</v>
      </c>
      <c r="D53" s="24" t="s">
        <v>153</v>
      </c>
      <c r="E53" s="45" t="s">
        <v>108</v>
      </c>
      <c r="F53" s="45"/>
      <c r="G53" s="39">
        <v>0.04738425925925926</v>
      </c>
      <c r="H53" s="46">
        <f t="shared" si="5"/>
        <v>0.004307659932659933</v>
      </c>
      <c r="I53" s="54">
        <v>0.0939236111111111</v>
      </c>
      <c r="J53" s="40">
        <f t="shared" si="6"/>
        <v>0.004451883451172466</v>
      </c>
      <c r="K53" s="84"/>
      <c r="L53" s="85"/>
      <c r="M53" s="46"/>
      <c r="N53" s="46"/>
      <c r="O53" s="86"/>
      <c r="P53" s="42"/>
    </row>
    <row r="54" spans="1:16" s="37" customFormat="1" ht="21.75" customHeight="1">
      <c r="A54" s="17">
        <v>1838</v>
      </c>
      <c r="B54" s="37">
        <v>56</v>
      </c>
      <c r="C54" s="38">
        <v>47</v>
      </c>
      <c r="D54" s="24" t="s">
        <v>62</v>
      </c>
      <c r="E54" s="45" t="s">
        <v>128</v>
      </c>
      <c r="F54" s="45"/>
      <c r="G54" s="39">
        <v>0.04737268518518519</v>
      </c>
      <c r="H54" s="46">
        <f t="shared" si="5"/>
        <v>0.004306607744107745</v>
      </c>
      <c r="I54" s="54">
        <v>0.0939236111111111</v>
      </c>
      <c r="J54" s="40">
        <f t="shared" si="6"/>
        <v>0.004451883451172466</v>
      </c>
      <c r="K54" s="84"/>
      <c r="L54" s="85"/>
      <c r="M54" s="46"/>
      <c r="N54" s="46"/>
      <c r="O54" s="86"/>
      <c r="P54" s="42"/>
    </row>
    <row r="55" spans="1:16" s="37" customFormat="1" ht="21.75" customHeight="1">
      <c r="A55" s="17">
        <v>1957</v>
      </c>
      <c r="B55" s="37">
        <v>27</v>
      </c>
      <c r="C55" s="38">
        <v>48</v>
      </c>
      <c r="D55" s="24" t="s">
        <v>37</v>
      </c>
      <c r="E55" s="45" t="s">
        <v>123</v>
      </c>
      <c r="F55" s="45"/>
      <c r="G55" s="39">
        <v>0.05061342592592593</v>
      </c>
      <c r="H55" s="46">
        <f>G55/$G$30</f>
        <v>0.004601220538720539</v>
      </c>
      <c r="I55" s="54">
        <v>0.0990625</v>
      </c>
      <c r="J55" s="40">
        <f>I55/$I$30</f>
        <v>0.004695461547576727</v>
      </c>
      <c r="K55" s="84"/>
      <c r="L55" s="85"/>
      <c r="M55" s="46"/>
      <c r="N55" s="46"/>
      <c r="O55" s="86"/>
      <c r="P55" s="42"/>
    </row>
    <row r="56" spans="1:16" s="37" customFormat="1" ht="21.75" customHeight="1" thickBot="1">
      <c r="A56" s="17">
        <v>1958</v>
      </c>
      <c r="B56" s="37">
        <v>57</v>
      </c>
      <c r="C56" s="38">
        <v>49</v>
      </c>
      <c r="D56" s="24" t="s">
        <v>18</v>
      </c>
      <c r="E56" s="45" t="s">
        <v>27</v>
      </c>
      <c r="F56" s="45"/>
      <c r="G56" s="43">
        <v>0.05061342592592593</v>
      </c>
      <c r="H56" s="80">
        <f>G56/$G$30</f>
        <v>0.004601220538720539</v>
      </c>
      <c r="I56" s="92">
        <v>0.0990625</v>
      </c>
      <c r="J56" s="44">
        <f>I56/$I$30</f>
        <v>0.004695461547576727</v>
      </c>
      <c r="K56" s="84"/>
      <c r="L56" s="85"/>
      <c r="M56" s="46"/>
      <c r="N56" s="46"/>
      <c r="O56" s="86"/>
      <c r="P56" s="42"/>
    </row>
    <row r="57" spans="1:3" ht="20.25" customHeight="1">
      <c r="A57" s="350" t="s">
        <v>158</v>
      </c>
      <c r="B57" s="350"/>
      <c r="C57" s="350"/>
    </row>
    <row r="58" ht="36.75" customHeight="1"/>
    <row r="67" spans="1:9" s="12" customFormat="1" ht="18.75" customHeight="1">
      <c r="A67" s="202" t="s">
        <v>1</v>
      </c>
      <c r="B67" s="202" t="s">
        <v>47</v>
      </c>
      <c r="C67" s="203"/>
      <c r="D67" s="204" t="s">
        <v>2</v>
      </c>
      <c r="E67" s="205" t="s">
        <v>3</v>
      </c>
      <c r="F67" s="205" t="s">
        <v>54</v>
      </c>
      <c r="G67" s="206" t="s">
        <v>33</v>
      </c>
      <c r="H67" s="206" t="s">
        <v>6</v>
      </c>
      <c r="I67" s="26"/>
    </row>
    <row r="68" spans="2:248" s="37" customFormat="1" ht="18" customHeight="1" thickBot="1">
      <c r="B68" s="318" t="s">
        <v>33</v>
      </c>
      <c r="C68" s="319"/>
      <c r="D68" s="319"/>
      <c r="E68" s="319"/>
      <c r="F68" s="349"/>
      <c r="G68" s="82">
        <v>10</v>
      </c>
      <c r="H68" s="79"/>
      <c r="I68" s="81"/>
      <c r="J68" s="81"/>
      <c r="K68" s="46"/>
      <c r="L68" s="82"/>
      <c r="M68" s="83"/>
      <c r="N68" s="24"/>
      <c r="P68" s="38"/>
      <c r="Q68" s="24"/>
      <c r="R68" s="19"/>
      <c r="U68" s="38"/>
      <c r="V68" s="24"/>
      <c r="W68" s="19"/>
      <c r="Z68" s="38"/>
      <c r="AA68" s="24"/>
      <c r="AB68" s="19"/>
      <c r="AE68" s="38"/>
      <c r="AF68" s="24"/>
      <c r="AG68" s="19"/>
      <c r="AJ68" s="38"/>
      <c r="AK68" s="24"/>
      <c r="AL68" s="19"/>
      <c r="AO68" s="38"/>
      <c r="AP68" s="24"/>
      <c r="AQ68" s="19"/>
      <c r="AT68" s="38"/>
      <c r="AU68" s="24"/>
      <c r="AV68" s="19"/>
      <c r="AY68" s="38"/>
      <c r="AZ68" s="24"/>
      <c r="BA68" s="19"/>
      <c r="BD68" s="38"/>
      <c r="BE68" s="24"/>
      <c r="BF68" s="19"/>
      <c r="BI68" s="38"/>
      <c r="BJ68" s="24"/>
      <c r="BK68" s="19"/>
      <c r="BN68" s="38"/>
      <c r="BO68" s="24"/>
      <c r="BP68" s="19"/>
      <c r="BS68" s="38"/>
      <c r="BT68" s="24"/>
      <c r="BU68" s="19"/>
      <c r="BX68" s="38"/>
      <c r="BY68" s="24"/>
      <c r="BZ68" s="19"/>
      <c r="CC68" s="38"/>
      <c r="CD68" s="24"/>
      <c r="CE68" s="19"/>
      <c r="CH68" s="38"/>
      <c r="CI68" s="24"/>
      <c r="CJ68" s="19"/>
      <c r="CM68" s="38"/>
      <c r="CN68" s="24"/>
      <c r="CO68" s="19"/>
      <c r="CR68" s="38"/>
      <c r="CS68" s="24"/>
      <c r="CT68" s="19"/>
      <c r="CW68" s="38"/>
      <c r="CX68" s="24"/>
      <c r="CY68" s="19"/>
      <c r="DB68" s="38"/>
      <c r="DC68" s="24"/>
      <c r="DD68" s="19"/>
      <c r="DG68" s="38"/>
      <c r="DH68" s="24"/>
      <c r="DI68" s="19"/>
      <c r="DL68" s="38"/>
      <c r="DM68" s="24"/>
      <c r="DN68" s="19"/>
      <c r="DQ68" s="38"/>
      <c r="DR68" s="24"/>
      <c r="DS68" s="19"/>
      <c r="DV68" s="38"/>
      <c r="DW68" s="24"/>
      <c r="DX68" s="19"/>
      <c r="EA68" s="38"/>
      <c r="EB68" s="24"/>
      <c r="EC68" s="19"/>
      <c r="EF68" s="38"/>
      <c r="EG68" s="24"/>
      <c r="EH68" s="19"/>
      <c r="EK68" s="38"/>
      <c r="EL68" s="24"/>
      <c r="EM68" s="19"/>
      <c r="EP68" s="38"/>
      <c r="EQ68" s="24"/>
      <c r="ER68" s="19"/>
      <c r="EU68" s="38"/>
      <c r="EV68" s="24"/>
      <c r="EW68" s="19"/>
      <c r="EZ68" s="38"/>
      <c r="FA68" s="24"/>
      <c r="FB68" s="19"/>
      <c r="FE68" s="38"/>
      <c r="FF68" s="24"/>
      <c r="FG68" s="19"/>
      <c r="FJ68" s="38"/>
      <c r="FK68" s="24"/>
      <c r="FL68" s="19"/>
      <c r="FO68" s="38"/>
      <c r="FP68" s="24"/>
      <c r="FQ68" s="19"/>
      <c r="FT68" s="38"/>
      <c r="FU68" s="24"/>
      <c r="FV68" s="19"/>
      <c r="FY68" s="38"/>
      <c r="FZ68" s="24"/>
      <c r="GA68" s="19"/>
      <c r="GD68" s="38"/>
      <c r="GE68" s="24"/>
      <c r="GF68" s="19"/>
      <c r="GI68" s="38"/>
      <c r="GJ68" s="24"/>
      <c r="GK68" s="19"/>
      <c r="GN68" s="38"/>
      <c r="GO68" s="24"/>
      <c r="GP68" s="19"/>
      <c r="GS68" s="38"/>
      <c r="GT68" s="24"/>
      <c r="GU68" s="19"/>
      <c r="GX68" s="38"/>
      <c r="GY68" s="24"/>
      <c r="GZ68" s="19"/>
      <c r="HC68" s="38"/>
      <c r="HD68" s="24"/>
      <c r="HE68" s="19"/>
      <c r="HH68" s="38"/>
      <c r="HI68" s="24"/>
      <c r="HJ68" s="19"/>
      <c r="HM68" s="38"/>
      <c r="HN68" s="24"/>
      <c r="HO68" s="19"/>
      <c r="HR68" s="38"/>
      <c r="HS68" s="24"/>
      <c r="HT68" s="19"/>
      <c r="HW68" s="38"/>
      <c r="HX68" s="24"/>
      <c r="HY68" s="19"/>
      <c r="IB68" s="38"/>
      <c r="IC68" s="24"/>
      <c r="ID68" s="19"/>
      <c r="IG68" s="38"/>
      <c r="IH68" s="24"/>
      <c r="II68" s="19"/>
      <c r="IL68" s="38"/>
      <c r="IM68" s="24"/>
      <c r="IN68" s="19"/>
    </row>
    <row r="69" spans="1:14" s="37" customFormat="1" ht="21.75" customHeight="1" thickBot="1">
      <c r="A69" s="45">
        <v>2782</v>
      </c>
      <c r="B69" s="37">
        <v>1109</v>
      </c>
      <c r="C69" s="38">
        <v>50</v>
      </c>
      <c r="D69" s="24" t="s">
        <v>167</v>
      </c>
      <c r="E69" s="45" t="s">
        <v>109</v>
      </c>
      <c r="F69" s="45"/>
      <c r="G69" s="200">
        <v>0.04822916666666666</v>
      </c>
      <c r="H69" s="211">
        <f>G69/$G$68</f>
        <v>0.004822916666666666</v>
      </c>
      <c r="I69" s="84"/>
      <c r="J69" s="85"/>
      <c r="K69" s="46"/>
      <c r="L69" s="46"/>
      <c r="M69" s="86"/>
      <c r="N69" s="42"/>
    </row>
    <row r="71" spans="1:9" s="12" customFormat="1" ht="18.75" customHeight="1">
      <c r="A71" s="202" t="s">
        <v>1</v>
      </c>
      <c r="B71" s="202" t="s">
        <v>47</v>
      </c>
      <c r="C71" s="203"/>
      <c r="D71" s="204" t="s">
        <v>2</v>
      </c>
      <c r="E71" s="205" t="s">
        <v>3</v>
      </c>
      <c r="F71" s="205" t="s">
        <v>54</v>
      </c>
      <c r="G71" s="206" t="s">
        <v>168</v>
      </c>
      <c r="H71" s="206" t="s">
        <v>6</v>
      </c>
      <c r="I71" s="26"/>
    </row>
    <row r="72" spans="2:248" s="37" customFormat="1" ht="18" customHeight="1" thickBot="1">
      <c r="B72" s="318" t="s">
        <v>168</v>
      </c>
      <c r="C72" s="319"/>
      <c r="D72" s="319"/>
      <c r="E72" s="319"/>
      <c r="F72" s="349"/>
      <c r="G72" s="82">
        <v>5</v>
      </c>
      <c r="H72" s="79"/>
      <c r="I72" s="81"/>
      <c r="J72" s="81"/>
      <c r="K72" s="46"/>
      <c r="L72" s="82"/>
      <c r="M72" s="83"/>
      <c r="N72" s="24"/>
      <c r="P72" s="38"/>
      <c r="Q72" s="24"/>
      <c r="R72" s="19"/>
      <c r="U72" s="38"/>
      <c r="V72" s="24"/>
      <c r="W72" s="19"/>
      <c r="Z72" s="38"/>
      <c r="AA72" s="24"/>
      <c r="AB72" s="19"/>
      <c r="AE72" s="38"/>
      <c r="AF72" s="24"/>
      <c r="AG72" s="19"/>
      <c r="AJ72" s="38"/>
      <c r="AK72" s="24"/>
      <c r="AL72" s="19"/>
      <c r="AO72" s="38"/>
      <c r="AP72" s="24"/>
      <c r="AQ72" s="19"/>
      <c r="AT72" s="38"/>
      <c r="AU72" s="24"/>
      <c r="AV72" s="19"/>
      <c r="AY72" s="38"/>
      <c r="AZ72" s="24"/>
      <c r="BA72" s="19"/>
      <c r="BD72" s="38"/>
      <c r="BE72" s="24"/>
      <c r="BF72" s="19"/>
      <c r="BI72" s="38"/>
      <c r="BJ72" s="24"/>
      <c r="BK72" s="19"/>
      <c r="BN72" s="38"/>
      <c r="BO72" s="24"/>
      <c r="BP72" s="19"/>
      <c r="BS72" s="38"/>
      <c r="BT72" s="24"/>
      <c r="BU72" s="19"/>
      <c r="BX72" s="38"/>
      <c r="BY72" s="24"/>
      <c r="BZ72" s="19"/>
      <c r="CC72" s="38"/>
      <c r="CD72" s="24"/>
      <c r="CE72" s="19"/>
      <c r="CH72" s="38"/>
      <c r="CI72" s="24"/>
      <c r="CJ72" s="19"/>
      <c r="CM72" s="38"/>
      <c r="CN72" s="24"/>
      <c r="CO72" s="19"/>
      <c r="CR72" s="38"/>
      <c r="CS72" s="24"/>
      <c r="CT72" s="19"/>
      <c r="CW72" s="38"/>
      <c r="CX72" s="24"/>
      <c r="CY72" s="19"/>
      <c r="DB72" s="38"/>
      <c r="DC72" s="24"/>
      <c r="DD72" s="19"/>
      <c r="DG72" s="38"/>
      <c r="DH72" s="24"/>
      <c r="DI72" s="19"/>
      <c r="DL72" s="38"/>
      <c r="DM72" s="24"/>
      <c r="DN72" s="19"/>
      <c r="DQ72" s="38"/>
      <c r="DR72" s="24"/>
      <c r="DS72" s="19"/>
      <c r="DV72" s="38"/>
      <c r="DW72" s="24"/>
      <c r="DX72" s="19"/>
      <c r="EA72" s="38"/>
      <c r="EB72" s="24"/>
      <c r="EC72" s="19"/>
      <c r="EF72" s="38"/>
      <c r="EG72" s="24"/>
      <c r="EH72" s="19"/>
      <c r="EK72" s="38"/>
      <c r="EL72" s="24"/>
      <c r="EM72" s="19"/>
      <c r="EP72" s="38"/>
      <c r="EQ72" s="24"/>
      <c r="ER72" s="19"/>
      <c r="EU72" s="38"/>
      <c r="EV72" s="24"/>
      <c r="EW72" s="19"/>
      <c r="EZ72" s="38"/>
      <c r="FA72" s="24"/>
      <c r="FB72" s="19"/>
      <c r="FE72" s="38"/>
      <c r="FF72" s="24"/>
      <c r="FG72" s="19"/>
      <c r="FJ72" s="38"/>
      <c r="FK72" s="24"/>
      <c r="FL72" s="19"/>
      <c r="FO72" s="38"/>
      <c r="FP72" s="24"/>
      <c r="FQ72" s="19"/>
      <c r="FT72" s="38"/>
      <c r="FU72" s="24"/>
      <c r="FV72" s="19"/>
      <c r="FY72" s="38"/>
      <c r="FZ72" s="24"/>
      <c r="GA72" s="19"/>
      <c r="GD72" s="38"/>
      <c r="GE72" s="24"/>
      <c r="GF72" s="19"/>
      <c r="GI72" s="38"/>
      <c r="GJ72" s="24"/>
      <c r="GK72" s="19"/>
      <c r="GN72" s="38"/>
      <c r="GO72" s="24"/>
      <c r="GP72" s="19"/>
      <c r="GS72" s="38"/>
      <c r="GT72" s="24"/>
      <c r="GU72" s="19"/>
      <c r="GX72" s="38"/>
      <c r="GY72" s="24"/>
      <c r="GZ72" s="19"/>
      <c r="HC72" s="38"/>
      <c r="HD72" s="24"/>
      <c r="HE72" s="19"/>
      <c r="HH72" s="38"/>
      <c r="HI72" s="24"/>
      <c r="HJ72" s="19"/>
      <c r="HM72" s="38"/>
      <c r="HN72" s="24"/>
      <c r="HO72" s="19"/>
      <c r="HR72" s="38"/>
      <c r="HS72" s="24"/>
      <c r="HT72" s="19"/>
      <c r="HW72" s="38"/>
      <c r="HX72" s="24"/>
      <c r="HY72" s="19"/>
      <c r="IB72" s="38"/>
      <c r="IC72" s="24"/>
      <c r="ID72" s="19"/>
      <c r="IG72" s="38"/>
      <c r="IH72" s="24"/>
      <c r="II72" s="19"/>
      <c r="IL72" s="38"/>
      <c r="IM72" s="24"/>
      <c r="IN72" s="19"/>
    </row>
    <row r="73" spans="1:14" s="37" customFormat="1" ht="21.75" customHeight="1" thickBot="1">
      <c r="A73" s="45">
        <v>20</v>
      </c>
      <c r="B73" s="37">
        <v>20</v>
      </c>
      <c r="C73" s="38">
        <v>51</v>
      </c>
      <c r="D73" s="24" t="s">
        <v>169</v>
      </c>
      <c r="E73" s="45" t="s">
        <v>170</v>
      </c>
      <c r="F73" s="45"/>
      <c r="G73" s="200">
        <v>0.012268518518518519</v>
      </c>
      <c r="H73" s="212">
        <f>G73/$G$72</f>
        <v>0.0024537037037037036</v>
      </c>
      <c r="I73" s="84"/>
      <c r="J73" s="85"/>
      <c r="K73" s="46"/>
      <c r="L73" s="46"/>
      <c r="M73" s="86"/>
      <c r="N73" s="42"/>
    </row>
  </sheetData>
  <mergeCells count="9">
    <mergeCell ref="B68:F68"/>
    <mergeCell ref="B72:F72"/>
    <mergeCell ref="A57:C57"/>
    <mergeCell ref="A1:K1"/>
    <mergeCell ref="A2:K2"/>
    <mergeCell ref="B4:F4"/>
    <mergeCell ref="B30:F30"/>
    <mergeCell ref="A28:K28"/>
    <mergeCell ref="A27:B27"/>
  </mergeCells>
  <printOptions gridLines="1" horizontalCentered="1"/>
  <pageMargins left="0.7874015748031497" right="0.984251968503937" top="0.7874015748031497" bottom="0.5905511811023623" header="0.5118110236220472" footer="0.5118110236220472"/>
  <pageSetup fitToHeight="4" fitToWidth="1" horizontalDpi="600" verticalDpi="600" orientation="landscape" paperSize="9" scale="6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" max="1" width="7.00390625" style="0" bestFit="1" customWidth="1"/>
    <col min="2" max="2" width="2.00390625" style="0" bestFit="1" customWidth="1"/>
    <col min="3" max="3" width="14.28125" style="0" bestFit="1" customWidth="1"/>
    <col min="4" max="4" width="17.28125" style="0" bestFit="1" customWidth="1"/>
    <col min="5" max="5" width="11.7109375" style="0" bestFit="1" customWidth="1"/>
    <col min="6" max="6" width="10.8515625" style="0" bestFit="1" customWidth="1"/>
    <col min="8" max="8" width="9.421875" style="0" bestFit="1" customWidth="1"/>
    <col min="9" max="9" width="9.28125" style="0" bestFit="1" customWidth="1"/>
    <col min="11" max="13" width="10.8515625" style="0" bestFit="1" customWidth="1"/>
    <col min="14" max="14" width="19.57421875" style="0" customWidth="1"/>
  </cols>
  <sheetData>
    <row r="1" ht="149.25" customHeight="1"/>
    <row r="2" spans="1:14" s="1" customFormat="1" ht="33.75">
      <c r="A2" s="352" t="s">
        <v>161</v>
      </c>
      <c r="B2" s="352"/>
      <c r="C2" s="352"/>
      <c r="D2" s="352"/>
      <c r="E2" s="352"/>
      <c r="F2" s="352"/>
      <c r="G2" s="352"/>
      <c r="H2" s="352"/>
      <c r="I2" s="352"/>
      <c r="J2" s="22"/>
      <c r="K2" s="20" t="s">
        <v>0</v>
      </c>
      <c r="L2" s="20" t="s">
        <v>0</v>
      </c>
      <c r="M2" s="134"/>
      <c r="N2" s="135"/>
    </row>
    <row r="3" spans="1:14" ht="22.5">
      <c r="A3" s="353">
        <v>40230</v>
      </c>
      <c r="B3" s="353"/>
      <c r="C3" s="353"/>
      <c r="D3" s="353"/>
      <c r="E3" s="353"/>
      <c r="F3" s="353"/>
      <c r="G3" s="353"/>
      <c r="H3" s="353"/>
      <c r="I3" s="353"/>
      <c r="J3" s="23"/>
      <c r="K3" s="20" t="s">
        <v>0</v>
      </c>
      <c r="L3" s="20" t="s">
        <v>0</v>
      </c>
      <c r="M3" s="136"/>
      <c r="N3" s="25"/>
    </row>
    <row r="4" spans="1:14" ht="14.25" customHeight="1">
      <c r="A4" s="2"/>
      <c r="B4" s="3"/>
      <c r="C4" s="3"/>
      <c r="D4" s="17"/>
      <c r="E4" s="3"/>
      <c r="F4" s="4"/>
      <c r="G4" s="4"/>
      <c r="H4" s="137"/>
      <c r="I4" s="17"/>
      <c r="J4" s="3"/>
      <c r="K4" s="20"/>
      <c r="L4" s="20"/>
      <c r="M4" s="5"/>
      <c r="N4" s="25"/>
    </row>
    <row r="5" spans="1:14" s="12" customFormat="1" ht="18.75" customHeight="1">
      <c r="A5" s="6" t="s">
        <v>1</v>
      </c>
      <c r="B5" s="7"/>
      <c r="C5" s="8" t="s">
        <v>2</v>
      </c>
      <c r="D5" s="14" t="s">
        <v>3</v>
      </c>
      <c r="E5" s="9" t="s">
        <v>159</v>
      </c>
      <c r="F5" s="9" t="s">
        <v>4</v>
      </c>
      <c r="G5" s="9"/>
      <c r="H5" s="10" t="s">
        <v>5</v>
      </c>
      <c r="I5" s="9" t="s">
        <v>6</v>
      </c>
      <c r="J5" s="10"/>
      <c r="K5" s="9" t="s">
        <v>9</v>
      </c>
      <c r="L5" s="9" t="s">
        <v>10</v>
      </c>
      <c r="M5" s="9" t="s">
        <v>11</v>
      </c>
      <c r="N5" s="26" t="s">
        <v>14</v>
      </c>
    </row>
    <row r="6" spans="1:16" ht="19.5">
      <c r="A6" s="354" t="s">
        <v>160</v>
      </c>
      <c r="B6" s="354"/>
      <c r="C6" s="354"/>
      <c r="D6" s="138"/>
      <c r="E6" s="139"/>
      <c r="F6" s="140"/>
      <c r="G6" s="140"/>
      <c r="H6" s="141"/>
      <c r="I6" s="142"/>
      <c r="J6" s="143"/>
      <c r="K6" s="20"/>
      <c r="L6" s="20"/>
      <c r="M6" s="144"/>
      <c r="N6" s="25"/>
      <c r="O6" s="144"/>
      <c r="P6" s="144"/>
    </row>
    <row r="7" spans="1:14" s="151" customFormat="1" ht="21.75" customHeight="1">
      <c r="A7" s="24">
        <v>185</v>
      </c>
      <c r="B7" s="145">
        <v>1</v>
      </c>
      <c r="C7" s="146" t="s">
        <v>13</v>
      </c>
      <c r="D7" s="19" t="s">
        <v>15</v>
      </c>
      <c r="E7" s="147">
        <v>42.195</v>
      </c>
      <c r="F7" s="21">
        <v>0.1876273148148148</v>
      </c>
      <c r="G7" s="21"/>
      <c r="H7" s="148">
        <f>(E7/F7)/24</f>
        <v>9.370304114490162</v>
      </c>
      <c r="I7" s="149">
        <f>F7/E7</f>
        <v>0.004446671757668321</v>
      </c>
      <c r="J7" s="150"/>
      <c r="K7" s="158">
        <v>0.18872685185185187</v>
      </c>
      <c r="L7" s="21">
        <v>0.08939814814814816</v>
      </c>
      <c r="M7" s="21">
        <f>K7-L7</f>
        <v>0.09932870370370371</v>
      </c>
      <c r="N7" s="159">
        <f>M7-L7</f>
        <v>0.009930555555555554</v>
      </c>
    </row>
    <row r="9" ht="12.75">
      <c r="A9" s="157"/>
    </row>
  </sheetData>
  <mergeCells count="3">
    <mergeCell ref="A2:I2"/>
    <mergeCell ref="A3:I3"/>
    <mergeCell ref="A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tabColor indexed="35"/>
    <pageSetUpPr fitToPage="1"/>
  </sheetPr>
  <dimension ref="A1:J97"/>
  <sheetViews>
    <sheetView zoomScale="75" zoomScaleNormal="75" workbookViewId="0" topLeftCell="A1">
      <selection activeCell="A1" sqref="A1:I1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8.57421875" style="18" bestFit="1" customWidth="1"/>
    <col min="7" max="7" width="14.8515625" style="51" bestFit="1" customWidth="1"/>
    <col min="8" max="8" width="15.57421875" style="58" customWidth="1"/>
    <col min="9" max="9" width="11.00390625" style="52" customWidth="1"/>
    <col min="10" max="10" width="23.421875" style="62" bestFit="1" customWidth="1"/>
    <col min="11" max="11" width="18.7109375" style="0" bestFit="1" customWidth="1"/>
    <col min="12" max="12" width="12.140625" style="0" bestFit="1" customWidth="1"/>
  </cols>
  <sheetData>
    <row r="1" spans="1:10" s="1" customFormat="1" ht="34.5" thickBot="1">
      <c r="A1" s="310" t="s">
        <v>73</v>
      </c>
      <c r="B1" s="311"/>
      <c r="C1" s="311"/>
      <c r="D1" s="311"/>
      <c r="E1" s="311"/>
      <c r="F1" s="311"/>
      <c r="G1" s="311"/>
      <c r="H1" s="311"/>
      <c r="I1" s="312"/>
      <c r="J1" s="63"/>
    </row>
    <row r="2" spans="1:10" ht="23.25" thickBot="1">
      <c r="A2" s="313" t="s">
        <v>321</v>
      </c>
      <c r="B2" s="314"/>
      <c r="C2" s="314"/>
      <c r="D2" s="314"/>
      <c r="E2" s="314"/>
      <c r="F2" s="314"/>
      <c r="G2" s="314"/>
      <c r="H2" s="314"/>
      <c r="I2" s="315"/>
      <c r="J2" s="53">
        <v>42.195</v>
      </c>
    </row>
    <row r="3" spans="1:9" ht="14.25" customHeight="1">
      <c r="A3" s="2"/>
      <c r="B3" s="2"/>
      <c r="C3" s="3"/>
      <c r="D3" s="3"/>
      <c r="E3" s="17"/>
      <c r="F3" s="17"/>
      <c r="G3" s="4"/>
      <c r="H3" s="55"/>
      <c r="I3" s="59"/>
    </row>
    <row r="4" spans="1:10" s="12" customFormat="1" ht="18.75" customHeight="1">
      <c r="A4" s="6" t="s">
        <v>1</v>
      </c>
      <c r="B4" s="6" t="s">
        <v>47</v>
      </c>
      <c r="C4" s="7"/>
      <c r="D4" s="8" t="s">
        <v>2</v>
      </c>
      <c r="E4" s="14" t="s">
        <v>3</v>
      </c>
      <c r="F4" s="14" t="s">
        <v>54</v>
      </c>
      <c r="G4" s="30" t="s">
        <v>4</v>
      </c>
      <c r="H4" s="56" t="s">
        <v>6</v>
      </c>
      <c r="I4" s="10" t="s">
        <v>5</v>
      </c>
      <c r="J4" s="64" t="s">
        <v>137</v>
      </c>
    </row>
    <row r="5" spans="1:10" s="12" customFormat="1" ht="18.75" customHeight="1">
      <c r="A5" s="37"/>
      <c r="B5" s="37"/>
      <c r="C5" s="38">
        <v>1</v>
      </c>
      <c r="D5" s="24" t="s">
        <v>56</v>
      </c>
      <c r="E5" s="45" t="s">
        <v>89</v>
      </c>
      <c r="F5" s="79" t="s">
        <v>54</v>
      </c>
      <c r="G5" s="54">
        <v>0.11217592592592592</v>
      </c>
      <c r="H5" s="57">
        <f aca="true" t="shared" si="0" ref="H5:H36">G5/$G$5</f>
        <v>1</v>
      </c>
      <c r="I5" s="60">
        <f aca="true" t="shared" si="1" ref="I5:I36">($G$5/G5)/24</f>
        <v>0.041666666666666664</v>
      </c>
      <c r="J5" s="66" t="s">
        <v>141</v>
      </c>
    </row>
    <row r="6" spans="3:10" s="37" customFormat="1" ht="21.75" customHeight="1">
      <c r="C6" s="38">
        <v>2</v>
      </c>
      <c r="D6" s="24" t="s">
        <v>68</v>
      </c>
      <c r="E6" s="45" t="s">
        <v>69</v>
      </c>
      <c r="G6" s="54">
        <v>0.1141550925925926</v>
      </c>
      <c r="H6" s="57">
        <f t="shared" si="0"/>
        <v>1.0176434172513416</v>
      </c>
      <c r="I6" s="60">
        <f t="shared" si="1"/>
        <v>0.04094426983000438</v>
      </c>
      <c r="J6" s="66" t="s">
        <v>140</v>
      </c>
    </row>
    <row r="7" spans="3:10" s="37" customFormat="1" ht="21.75" customHeight="1">
      <c r="C7" s="38">
        <v>3</v>
      </c>
      <c r="D7" s="24" t="s">
        <v>131</v>
      </c>
      <c r="E7" s="45" t="s">
        <v>122</v>
      </c>
      <c r="F7" s="79" t="s">
        <v>54</v>
      </c>
      <c r="G7" s="54">
        <v>0.11726851851851851</v>
      </c>
      <c r="H7" s="57">
        <f t="shared" si="0"/>
        <v>1.0453982666116384</v>
      </c>
      <c r="I7" s="60">
        <f t="shared" si="1"/>
        <v>0.03985721805500724</v>
      </c>
      <c r="J7" s="66" t="s">
        <v>141</v>
      </c>
    </row>
    <row r="8" spans="3:10" s="37" customFormat="1" ht="21.75" customHeight="1">
      <c r="C8" s="38">
        <v>4</v>
      </c>
      <c r="D8" s="24" t="s">
        <v>38</v>
      </c>
      <c r="E8" s="45" t="s">
        <v>12</v>
      </c>
      <c r="F8" s="79" t="s">
        <v>54</v>
      </c>
      <c r="G8" s="54">
        <v>0.11876157407407407</v>
      </c>
      <c r="H8" s="57">
        <f t="shared" si="0"/>
        <v>1.0587082129591416</v>
      </c>
      <c r="I8" s="60">
        <f t="shared" si="1"/>
        <v>0.03935613812818763</v>
      </c>
      <c r="J8" s="66" t="s">
        <v>140</v>
      </c>
    </row>
    <row r="9" spans="3:10" s="37" customFormat="1" ht="21.75" customHeight="1">
      <c r="C9" s="38">
        <v>5</v>
      </c>
      <c r="D9" s="24" t="s">
        <v>56</v>
      </c>
      <c r="E9" s="45" t="s">
        <v>57</v>
      </c>
      <c r="G9" s="54">
        <v>0.12032407407407408</v>
      </c>
      <c r="H9" s="57">
        <f t="shared" si="0"/>
        <v>1.0726372265786217</v>
      </c>
      <c r="I9" s="60">
        <f t="shared" si="1"/>
        <v>0.038845068616134404</v>
      </c>
      <c r="J9" s="66" t="s">
        <v>140</v>
      </c>
    </row>
    <row r="10" spans="3:10" s="37" customFormat="1" ht="21.75" customHeight="1">
      <c r="C10" s="38">
        <v>6</v>
      </c>
      <c r="D10" s="24" t="s">
        <v>34</v>
      </c>
      <c r="E10" s="45" t="s">
        <v>26</v>
      </c>
      <c r="G10" s="54">
        <v>0.12146990740740742</v>
      </c>
      <c r="H10" s="57">
        <f t="shared" si="0"/>
        <v>1.0828518365662403</v>
      </c>
      <c r="I10" s="60">
        <f t="shared" si="1"/>
        <v>0.03847864062251865</v>
      </c>
      <c r="J10" s="66" t="s">
        <v>140</v>
      </c>
    </row>
    <row r="11" spans="3:10" s="37" customFormat="1" ht="21.75" customHeight="1">
      <c r="C11" s="38">
        <v>7</v>
      </c>
      <c r="D11" s="24" t="s">
        <v>40</v>
      </c>
      <c r="E11" s="45" t="s">
        <v>24</v>
      </c>
      <c r="F11" s="79" t="s">
        <v>54</v>
      </c>
      <c r="G11" s="54">
        <v>0.12347222222222222</v>
      </c>
      <c r="H11" s="57">
        <f t="shared" si="0"/>
        <v>1.1007016095749071</v>
      </c>
      <c r="I11" s="60">
        <f t="shared" si="1"/>
        <v>0.0378546431696038</v>
      </c>
      <c r="J11" s="66" t="s">
        <v>141</v>
      </c>
    </row>
    <row r="12" spans="3:10" s="37" customFormat="1" ht="21.75" customHeight="1">
      <c r="C12" s="38">
        <v>8</v>
      </c>
      <c r="D12" s="24" t="s">
        <v>90</v>
      </c>
      <c r="E12" s="45" t="s">
        <v>220</v>
      </c>
      <c r="F12" s="79" t="s">
        <v>54</v>
      </c>
      <c r="G12" s="54">
        <v>0.12510416666666666</v>
      </c>
      <c r="H12" s="57">
        <f t="shared" si="0"/>
        <v>1.115249690466364</v>
      </c>
      <c r="I12" s="60">
        <f t="shared" si="1"/>
        <v>0.03736084127424677</v>
      </c>
      <c r="J12" s="66" t="s">
        <v>141</v>
      </c>
    </row>
    <row r="13" spans="3:10" s="37" customFormat="1" ht="21.75" customHeight="1">
      <c r="C13" s="38">
        <v>9</v>
      </c>
      <c r="D13" s="24" t="s">
        <v>63</v>
      </c>
      <c r="E13" s="45" t="s">
        <v>64</v>
      </c>
      <c r="G13" s="54">
        <v>0.12696759259259258</v>
      </c>
      <c r="H13" s="57">
        <f t="shared" si="0"/>
        <v>1.131861328931077</v>
      </c>
      <c r="I13" s="60">
        <f t="shared" si="1"/>
        <v>0.036812518991188085</v>
      </c>
      <c r="J13" s="66" t="s">
        <v>140</v>
      </c>
    </row>
    <row r="14" spans="2:10" s="37" customFormat="1" ht="21.75" customHeight="1">
      <c r="B14" s="37" t="s">
        <v>319</v>
      </c>
      <c r="C14" s="38">
        <v>10</v>
      </c>
      <c r="D14" s="24" t="s">
        <v>60</v>
      </c>
      <c r="E14" s="45" t="s">
        <v>61</v>
      </c>
      <c r="G14" s="54">
        <v>0.12743055555555555</v>
      </c>
      <c r="H14" s="57">
        <f t="shared" si="0"/>
        <v>1.1359884440775898</v>
      </c>
      <c r="I14" s="60">
        <f t="shared" si="1"/>
        <v>0.03667877686951256</v>
      </c>
      <c r="J14" s="66" t="s">
        <v>140</v>
      </c>
    </row>
    <row r="15" spans="3:10" s="37" customFormat="1" ht="21.75" customHeight="1">
      <c r="C15" s="38">
        <v>11</v>
      </c>
      <c r="D15" s="24" t="s">
        <v>65</v>
      </c>
      <c r="E15" s="45" t="s">
        <v>66</v>
      </c>
      <c r="F15" s="79" t="s">
        <v>54</v>
      </c>
      <c r="G15" s="54">
        <v>0.12822916666666667</v>
      </c>
      <c r="H15" s="57">
        <f t="shared" si="0"/>
        <v>1.1431077177053242</v>
      </c>
      <c r="I15" s="60">
        <f t="shared" si="1"/>
        <v>0.036450341486897124</v>
      </c>
      <c r="J15" s="66" t="s">
        <v>140</v>
      </c>
    </row>
    <row r="16" spans="1:10" s="37" customFormat="1" ht="21.75" customHeight="1">
      <c r="A16" s="37">
        <v>27</v>
      </c>
      <c r="B16" s="37" t="s">
        <v>319</v>
      </c>
      <c r="C16" s="38">
        <v>12</v>
      </c>
      <c r="D16" s="24" t="s">
        <v>324</v>
      </c>
      <c r="E16" s="45" t="s">
        <v>325</v>
      </c>
      <c r="F16" s="82"/>
      <c r="G16" s="54">
        <v>0.1289236111111111</v>
      </c>
      <c r="H16" s="57">
        <f t="shared" si="0"/>
        <v>1.149298390425093</v>
      </c>
      <c r="I16" s="60">
        <f t="shared" si="1"/>
        <v>0.036254002453840854</v>
      </c>
      <c r="J16" s="66" t="s">
        <v>326</v>
      </c>
    </row>
    <row r="17" spans="2:10" s="37" customFormat="1" ht="21.75" customHeight="1">
      <c r="B17" s="37" t="s">
        <v>319</v>
      </c>
      <c r="C17" s="38">
        <v>13</v>
      </c>
      <c r="D17" s="24" t="s">
        <v>35</v>
      </c>
      <c r="E17" s="45" t="s">
        <v>8</v>
      </c>
      <c r="F17" s="79" t="s">
        <v>54</v>
      </c>
      <c r="G17" s="54">
        <v>0.1300925925925926</v>
      </c>
      <c r="H17" s="57">
        <f t="shared" si="0"/>
        <v>1.1597193561700372</v>
      </c>
      <c r="I17" s="60">
        <f t="shared" si="1"/>
        <v>0.0359282325029656</v>
      </c>
      <c r="J17" s="66" t="s">
        <v>140</v>
      </c>
    </row>
    <row r="18" spans="3:10" s="37" customFormat="1" ht="21.75" customHeight="1">
      <c r="C18" s="38">
        <v>14</v>
      </c>
      <c r="D18" s="24" t="s">
        <v>34</v>
      </c>
      <c r="E18" s="45" t="s">
        <v>125</v>
      </c>
      <c r="F18" s="79"/>
      <c r="G18" s="54">
        <v>0.13087962962962962</v>
      </c>
      <c r="H18" s="57">
        <f t="shared" si="0"/>
        <v>1.1667354519191087</v>
      </c>
      <c r="I18" s="60">
        <f t="shared" si="1"/>
        <v>0.035712180167433084</v>
      </c>
      <c r="J18" s="66" t="s">
        <v>141</v>
      </c>
    </row>
    <row r="19" spans="3:10" s="37" customFormat="1" ht="21.75" customHeight="1">
      <c r="C19" s="38">
        <v>15</v>
      </c>
      <c r="D19" s="24" t="s">
        <v>34</v>
      </c>
      <c r="E19" s="45" t="s">
        <v>20</v>
      </c>
      <c r="G19" s="54">
        <v>0.13144675925925928</v>
      </c>
      <c r="H19" s="57">
        <f t="shared" si="0"/>
        <v>1.1717911679735868</v>
      </c>
      <c r="I19" s="60">
        <f t="shared" si="1"/>
        <v>0.03555809926330309</v>
      </c>
      <c r="J19" s="66" t="s">
        <v>140</v>
      </c>
    </row>
    <row r="20" spans="3:10" s="37" customFormat="1" ht="21.75" customHeight="1">
      <c r="C20" s="38">
        <v>16</v>
      </c>
      <c r="D20" s="24" t="s">
        <v>74</v>
      </c>
      <c r="E20" s="45" t="s">
        <v>67</v>
      </c>
      <c r="F20" s="79"/>
      <c r="G20" s="54">
        <v>0.13167824074074075</v>
      </c>
      <c r="H20" s="57">
        <f t="shared" si="0"/>
        <v>1.173854725546843</v>
      </c>
      <c r="I20" s="60">
        <f t="shared" si="1"/>
        <v>0.03549559051888312</v>
      </c>
      <c r="J20" s="66" t="s">
        <v>141</v>
      </c>
    </row>
    <row r="21" spans="3:10" s="37" customFormat="1" ht="21.75" customHeight="1">
      <c r="C21" s="38">
        <v>17</v>
      </c>
      <c r="D21" s="24" t="s">
        <v>40</v>
      </c>
      <c r="E21" s="45" t="s">
        <v>49</v>
      </c>
      <c r="G21" s="54">
        <v>0.1323263888888889</v>
      </c>
      <c r="H21" s="57">
        <f t="shared" si="0"/>
        <v>1.1796326867519606</v>
      </c>
      <c r="I21" s="60">
        <f t="shared" si="1"/>
        <v>0.03532172949648677</v>
      </c>
      <c r="J21" s="66" t="s">
        <v>140</v>
      </c>
    </row>
    <row r="22" spans="3:10" s="37" customFormat="1" ht="21.75" customHeight="1">
      <c r="C22" s="38">
        <v>18</v>
      </c>
      <c r="D22" s="24" t="s">
        <v>7</v>
      </c>
      <c r="E22" s="45" t="s">
        <v>132</v>
      </c>
      <c r="F22" s="79"/>
      <c r="G22" s="54">
        <v>0.1325925925925926</v>
      </c>
      <c r="H22" s="57">
        <f t="shared" si="0"/>
        <v>1.1820057779612052</v>
      </c>
      <c r="I22" s="60">
        <f t="shared" si="1"/>
        <v>0.0352508147113594</v>
      </c>
      <c r="J22" s="66" t="s">
        <v>141</v>
      </c>
    </row>
    <row r="23" spans="3:10" s="37" customFormat="1" ht="21.75" customHeight="1">
      <c r="C23" s="38">
        <v>19</v>
      </c>
      <c r="D23" s="24" t="s">
        <v>36</v>
      </c>
      <c r="E23" s="45" t="s">
        <v>21</v>
      </c>
      <c r="F23" s="79" t="s">
        <v>54</v>
      </c>
      <c r="G23" s="54">
        <v>0.13342592592592592</v>
      </c>
      <c r="H23" s="57">
        <f t="shared" si="0"/>
        <v>1.1894345852249277</v>
      </c>
      <c r="I23" s="60">
        <f t="shared" si="1"/>
        <v>0.03503065001156604</v>
      </c>
      <c r="J23" s="66" t="s">
        <v>140</v>
      </c>
    </row>
    <row r="24" spans="3:10" s="37" customFormat="1" ht="21.75" customHeight="1">
      <c r="C24" s="38">
        <v>20</v>
      </c>
      <c r="D24" s="24" t="s">
        <v>43</v>
      </c>
      <c r="E24" s="45" t="s">
        <v>29</v>
      </c>
      <c r="F24" s="79" t="s">
        <v>54</v>
      </c>
      <c r="G24" s="54">
        <v>0.13380787037037037</v>
      </c>
      <c r="H24" s="57">
        <f t="shared" si="0"/>
        <v>1.1928394552208008</v>
      </c>
      <c r="I24" s="60">
        <f t="shared" si="1"/>
        <v>0.03493065767090505</v>
      </c>
      <c r="J24" s="66" t="s">
        <v>141</v>
      </c>
    </row>
    <row r="25" spans="2:10" s="37" customFormat="1" ht="21.75" customHeight="1">
      <c r="B25" s="37" t="s">
        <v>319</v>
      </c>
      <c r="C25" s="38">
        <v>21</v>
      </c>
      <c r="D25" s="24" t="s">
        <v>113</v>
      </c>
      <c r="E25" s="45" t="s">
        <v>130</v>
      </c>
      <c r="F25" s="79"/>
      <c r="G25" s="54">
        <v>0.1345949074074074</v>
      </c>
      <c r="H25" s="57">
        <f t="shared" si="0"/>
        <v>1.199855550969872</v>
      </c>
      <c r="I25" s="60">
        <f t="shared" si="1"/>
        <v>0.03472640238484249</v>
      </c>
      <c r="J25" s="66" t="s">
        <v>141</v>
      </c>
    </row>
    <row r="26" spans="3:10" s="37" customFormat="1" ht="21.75" customHeight="1">
      <c r="C26" s="38">
        <v>22</v>
      </c>
      <c r="D26" s="24" t="s">
        <v>39</v>
      </c>
      <c r="E26" s="45" t="s">
        <v>23</v>
      </c>
      <c r="G26" s="54">
        <v>0.14144675925925926</v>
      </c>
      <c r="H26" s="57">
        <f t="shared" si="0"/>
        <v>1.2609368551382585</v>
      </c>
      <c r="I26" s="60">
        <f t="shared" si="1"/>
        <v>0.03304421351226031</v>
      </c>
      <c r="J26" s="66" t="s">
        <v>140</v>
      </c>
    </row>
    <row r="27" spans="1:10" s="37" customFormat="1" ht="21.75" customHeight="1">
      <c r="A27" s="82"/>
      <c r="B27" s="82"/>
      <c r="C27" s="38">
        <v>23</v>
      </c>
      <c r="D27" s="87" t="s">
        <v>245</v>
      </c>
      <c r="E27" s="79" t="s">
        <v>246</v>
      </c>
      <c r="F27" s="82"/>
      <c r="G27" s="54">
        <v>0.14528935185185185</v>
      </c>
      <c r="H27" s="57">
        <f t="shared" si="0"/>
        <v>1.2951919108543128</v>
      </c>
      <c r="I27" s="238">
        <f t="shared" si="1"/>
        <v>0.03217026474415146</v>
      </c>
      <c r="J27" s="287" t="s">
        <v>313</v>
      </c>
    </row>
    <row r="28" spans="1:10" s="37" customFormat="1" ht="21.75" customHeight="1">
      <c r="A28" s="82"/>
      <c r="B28" s="82"/>
      <c r="C28" s="38">
        <v>24</v>
      </c>
      <c r="D28" s="87" t="s">
        <v>110</v>
      </c>
      <c r="E28" s="79" t="s">
        <v>190</v>
      </c>
      <c r="F28" s="79"/>
      <c r="G28" s="54">
        <v>0.14601851851851852</v>
      </c>
      <c r="H28" s="57">
        <f t="shared" si="0"/>
        <v>1.3016921172100704</v>
      </c>
      <c r="I28" s="238">
        <f t="shared" si="1"/>
        <v>0.03200961741703656</v>
      </c>
      <c r="J28" s="287" t="s">
        <v>141</v>
      </c>
    </row>
    <row r="29" spans="3:10" s="37" customFormat="1" ht="21.75" customHeight="1">
      <c r="C29" s="38">
        <v>25</v>
      </c>
      <c r="D29" s="24" t="s">
        <v>75</v>
      </c>
      <c r="E29" s="45" t="s">
        <v>76</v>
      </c>
      <c r="F29" s="82"/>
      <c r="G29" s="54">
        <v>0.14641203703703703</v>
      </c>
      <c r="H29" s="57">
        <f t="shared" si="0"/>
        <v>1.305200165084606</v>
      </c>
      <c r="I29" s="60">
        <f t="shared" si="1"/>
        <v>0.03192358366271409</v>
      </c>
      <c r="J29" s="66" t="s">
        <v>314</v>
      </c>
    </row>
    <row r="30" spans="2:10" s="37" customFormat="1" ht="21.75" customHeight="1">
      <c r="B30" s="37" t="s">
        <v>319</v>
      </c>
      <c r="C30" s="38">
        <v>26</v>
      </c>
      <c r="D30" s="24" t="s">
        <v>172</v>
      </c>
      <c r="E30" s="45" t="s">
        <v>173</v>
      </c>
      <c r="F30" s="79" t="s">
        <v>54</v>
      </c>
      <c r="G30" s="54">
        <v>0.14732638888888888</v>
      </c>
      <c r="H30" s="57">
        <f t="shared" si="0"/>
        <v>1.3133512174989683</v>
      </c>
      <c r="I30" s="60">
        <f t="shared" si="1"/>
        <v>0.031725456307120224</v>
      </c>
      <c r="J30" s="66" t="s">
        <v>141</v>
      </c>
    </row>
    <row r="31" spans="3:10" s="37" customFormat="1" ht="21.75" customHeight="1">
      <c r="C31" s="38">
        <v>27</v>
      </c>
      <c r="D31" s="24" t="s">
        <v>44</v>
      </c>
      <c r="E31" s="45" t="s">
        <v>30</v>
      </c>
      <c r="G31" s="54">
        <v>0.148125</v>
      </c>
      <c r="H31" s="57">
        <f t="shared" si="0"/>
        <v>1.3204704911267027</v>
      </c>
      <c r="I31" s="60">
        <f t="shared" si="1"/>
        <v>0.03155440954315778</v>
      </c>
      <c r="J31" s="66" t="s">
        <v>226</v>
      </c>
    </row>
    <row r="32" spans="3:10" s="37" customFormat="1" ht="21.75" customHeight="1">
      <c r="C32" s="38">
        <v>28</v>
      </c>
      <c r="D32" s="24" t="s">
        <v>82</v>
      </c>
      <c r="E32" s="45" t="s">
        <v>92</v>
      </c>
      <c r="F32" s="79"/>
      <c r="G32" s="54">
        <v>0.14824074074074076</v>
      </c>
      <c r="H32" s="57">
        <f t="shared" si="0"/>
        <v>1.3215022699133308</v>
      </c>
      <c r="I32" s="60">
        <f t="shared" si="1"/>
        <v>0.031529773058505094</v>
      </c>
      <c r="J32" s="66" t="s">
        <v>141</v>
      </c>
    </row>
    <row r="33" spans="3:10" s="37" customFormat="1" ht="21.75" customHeight="1">
      <c r="C33" s="38">
        <v>29</v>
      </c>
      <c r="D33" s="24" t="s">
        <v>45</v>
      </c>
      <c r="E33" s="45" t="s">
        <v>72</v>
      </c>
      <c r="F33" s="79"/>
      <c r="G33" s="54">
        <v>0.14958333333333332</v>
      </c>
      <c r="H33" s="57">
        <f t="shared" si="0"/>
        <v>1.333470903838217</v>
      </c>
      <c r="I33" s="60">
        <f t="shared" si="1"/>
        <v>0.0312467760239348</v>
      </c>
      <c r="J33" s="66" t="s">
        <v>141</v>
      </c>
    </row>
    <row r="34" spans="1:10" s="37" customFormat="1" ht="21.75" customHeight="1">
      <c r="A34" s="82"/>
      <c r="B34" s="82"/>
      <c r="C34" s="38">
        <v>30</v>
      </c>
      <c r="D34" s="87" t="s">
        <v>147</v>
      </c>
      <c r="E34" s="79" t="s">
        <v>148</v>
      </c>
      <c r="F34" s="79" t="s">
        <v>54</v>
      </c>
      <c r="G34" s="54">
        <v>0.15027777777777776</v>
      </c>
      <c r="H34" s="57">
        <f t="shared" si="0"/>
        <v>1.339661576557986</v>
      </c>
      <c r="I34" s="238">
        <f t="shared" si="1"/>
        <v>0.031102382419387967</v>
      </c>
      <c r="J34" s="287" t="s">
        <v>141</v>
      </c>
    </row>
    <row r="35" spans="3:10" s="37" customFormat="1" ht="21.75" customHeight="1">
      <c r="C35" s="38">
        <v>31</v>
      </c>
      <c r="D35" s="24" t="s">
        <v>126</v>
      </c>
      <c r="E35" s="45" t="s">
        <v>127</v>
      </c>
      <c r="F35" s="79"/>
      <c r="G35" s="54">
        <v>0.15134259259259258</v>
      </c>
      <c r="H35" s="57">
        <f t="shared" si="0"/>
        <v>1.349153941394965</v>
      </c>
      <c r="I35" s="60">
        <f t="shared" si="1"/>
        <v>0.030883552564494748</v>
      </c>
      <c r="J35" s="66" t="s">
        <v>141</v>
      </c>
    </row>
    <row r="36" spans="2:10" s="37" customFormat="1" ht="21.75" customHeight="1">
      <c r="B36" s="37" t="s">
        <v>319</v>
      </c>
      <c r="C36" s="38">
        <v>32</v>
      </c>
      <c r="D36" s="24" t="s">
        <v>93</v>
      </c>
      <c r="E36" s="45" t="s">
        <v>94</v>
      </c>
      <c r="F36" s="79"/>
      <c r="G36" s="54">
        <v>0.15190972222222224</v>
      </c>
      <c r="H36" s="57">
        <f t="shared" si="0"/>
        <v>1.354209657449443</v>
      </c>
      <c r="I36" s="60">
        <f t="shared" si="1"/>
        <v>0.030768253968253962</v>
      </c>
      <c r="J36" s="66" t="s">
        <v>141</v>
      </c>
    </row>
    <row r="37" spans="3:10" s="37" customFormat="1" ht="21.75" customHeight="1">
      <c r="C37" s="38">
        <v>33</v>
      </c>
      <c r="D37" s="24" t="s">
        <v>38</v>
      </c>
      <c r="E37" s="45" t="s">
        <v>48</v>
      </c>
      <c r="G37" s="54">
        <v>0.1547337962962963</v>
      </c>
      <c r="H37" s="57">
        <f aca="true" t="shared" si="2" ref="H37:H55">G37/$G$5</f>
        <v>1.3793850598431698</v>
      </c>
      <c r="I37" s="60">
        <f aca="true" t="shared" si="3" ref="I37:I55">($G$5/G37)/24</f>
        <v>0.030206697085296826</v>
      </c>
      <c r="J37" s="66" t="s">
        <v>313</v>
      </c>
    </row>
    <row r="38" spans="3:10" s="37" customFormat="1" ht="21.75" customHeight="1">
      <c r="C38" s="38">
        <v>34</v>
      </c>
      <c r="D38" s="24" t="s">
        <v>62</v>
      </c>
      <c r="E38" s="45" t="s">
        <v>128</v>
      </c>
      <c r="F38" s="79" t="s">
        <v>54</v>
      </c>
      <c r="G38" s="54">
        <v>0.15487268518518518</v>
      </c>
      <c r="H38" s="57">
        <f t="shared" si="2"/>
        <v>1.3806231943871234</v>
      </c>
      <c r="I38" s="60">
        <f t="shared" si="3"/>
        <v>0.030179607901751237</v>
      </c>
      <c r="J38" s="66" t="s">
        <v>141</v>
      </c>
    </row>
    <row r="39" spans="3:10" s="37" customFormat="1" ht="21.75" customHeight="1">
      <c r="C39" s="38">
        <v>35</v>
      </c>
      <c r="D39" s="24" t="s">
        <v>18</v>
      </c>
      <c r="E39" s="45" t="s">
        <v>27</v>
      </c>
      <c r="F39" s="79" t="s">
        <v>54</v>
      </c>
      <c r="G39" s="54">
        <v>0.1551736111111111</v>
      </c>
      <c r="H39" s="57">
        <f t="shared" si="2"/>
        <v>1.3833058192323566</v>
      </c>
      <c r="I39" s="60">
        <f t="shared" si="3"/>
        <v>0.03012108102732403</v>
      </c>
      <c r="J39" s="66" t="s">
        <v>141</v>
      </c>
    </row>
    <row r="40" spans="2:10" s="37" customFormat="1" ht="21.75" customHeight="1">
      <c r="B40" s="37" t="s">
        <v>319</v>
      </c>
      <c r="C40" s="38">
        <v>36</v>
      </c>
      <c r="D40" s="24" t="s">
        <v>70</v>
      </c>
      <c r="E40" s="45" t="s">
        <v>71</v>
      </c>
      <c r="F40" s="79"/>
      <c r="G40" s="54">
        <v>0.15633101851851852</v>
      </c>
      <c r="H40" s="57">
        <f t="shared" si="2"/>
        <v>1.3936236070986383</v>
      </c>
      <c r="I40" s="60">
        <f t="shared" si="3"/>
        <v>0.029898077540040962</v>
      </c>
      <c r="J40" s="66" t="s">
        <v>141</v>
      </c>
    </row>
    <row r="41" spans="3:10" s="37" customFormat="1" ht="21.75" customHeight="1">
      <c r="C41" s="38">
        <v>37</v>
      </c>
      <c r="D41" s="24" t="s">
        <v>176</v>
      </c>
      <c r="E41" s="45" t="s">
        <v>8</v>
      </c>
      <c r="G41" s="54">
        <v>0.15681712962962963</v>
      </c>
      <c r="H41" s="57">
        <f t="shared" si="2"/>
        <v>1.3979570780024764</v>
      </c>
      <c r="I41" s="60">
        <f t="shared" si="3"/>
        <v>0.029805397692326614</v>
      </c>
      <c r="J41" s="66" t="s">
        <v>313</v>
      </c>
    </row>
    <row r="42" spans="2:10" s="37" customFormat="1" ht="21.75" customHeight="1">
      <c r="B42" s="37" t="s">
        <v>319</v>
      </c>
      <c r="C42" s="38">
        <v>38</v>
      </c>
      <c r="D42" s="24" t="s">
        <v>248</v>
      </c>
      <c r="E42" s="45" t="s">
        <v>249</v>
      </c>
      <c r="G42" s="54">
        <v>0.15733796296296296</v>
      </c>
      <c r="H42" s="57">
        <f t="shared" si="2"/>
        <v>1.402600082542303</v>
      </c>
      <c r="I42" s="60">
        <f t="shared" si="3"/>
        <v>0.029706733362758076</v>
      </c>
      <c r="J42" s="66" t="s">
        <v>313</v>
      </c>
    </row>
    <row r="43" spans="2:10" s="37" customFormat="1" ht="21.75" customHeight="1">
      <c r="B43" s="37" t="s">
        <v>319</v>
      </c>
      <c r="C43" s="38">
        <v>39</v>
      </c>
      <c r="D43" s="24" t="s">
        <v>250</v>
      </c>
      <c r="E43" s="45" t="s">
        <v>251</v>
      </c>
      <c r="G43" s="54">
        <v>0.15762731481481482</v>
      </c>
      <c r="H43" s="57">
        <f t="shared" si="2"/>
        <v>1.4051795295088734</v>
      </c>
      <c r="I43" s="60">
        <f t="shared" si="3"/>
        <v>0.029652201581124405</v>
      </c>
      <c r="J43" s="66" t="s">
        <v>313</v>
      </c>
    </row>
    <row r="44" spans="3:10" s="37" customFormat="1" ht="21.75" customHeight="1">
      <c r="C44" s="38">
        <v>40</v>
      </c>
      <c r="D44" s="24" t="s">
        <v>98</v>
      </c>
      <c r="E44" s="45" t="s">
        <v>99</v>
      </c>
      <c r="F44" s="79" t="s">
        <v>54</v>
      </c>
      <c r="G44" s="54">
        <v>0.1585648148148148</v>
      </c>
      <c r="H44" s="57">
        <f t="shared" si="2"/>
        <v>1.4135369376805613</v>
      </c>
      <c r="I44" s="60">
        <f t="shared" si="3"/>
        <v>0.029476885644768858</v>
      </c>
      <c r="J44" s="66" t="s">
        <v>140</v>
      </c>
    </row>
    <row r="45" spans="2:10" s="37" customFormat="1" ht="21.75" customHeight="1">
      <c r="B45" s="37" t="s">
        <v>319</v>
      </c>
      <c r="C45" s="38">
        <v>41</v>
      </c>
      <c r="D45" s="24" t="s">
        <v>252</v>
      </c>
      <c r="E45" s="45" t="s">
        <v>249</v>
      </c>
      <c r="G45" s="54">
        <v>0.15908564814814816</v>
      </c>
      <c r="H45" s="57">
        <f t="shared" si="2"/>
        <v>1.4181799422203882</v>
      </c>
      <c r="I45" s="60">
        <f t="shared" si="3"/>
        <v>0.029380380744513154</v>
      </c>
      <c r="J45" s="66" t="s">
        <v>313</v>
      </c>
    </row>
    <row r="46" spans="2:10" s="37" customFormat="1" ht="21.75" customHeight="1">
      <c r="B46" s="37" t="s">
        <v>319</v>
      </c>
      <c r="C46" s="38">
        <v>42</v>
      </c>
      <c r="D46" s="24" t="s">
        <v>253</v>
      </c>
      <c r="E46" s="45" t="s">
        <v>95</v>
      </c>
      <c r="G46" s="54">
        <v>0.16306712962962963</v>
      </c>
      <c r="H46" s="57">
        <f t="shared" si="2"/>
        <v>1.4536731324803964</v>
      </c>
      <c r="I46" s="60">
        <f t="shared" si="3"/>
        <v>0.028663023162277895</v>
      </c>
      <c r="J46" s="66" t="s">
        <v>313</v>
      </c>
    </row>
    <row r="47" spans="3:10" s="37" customFormat="1" ht="21.75" customHeight="1">
      <c r="C47" s="38">
        <v>43</v>
      </c>
      <c r="D47" s="24" t="s">
        <v>79</v>
      </c>
      <c r="E47" s="45" t="s">
        <v>80</v>
      </c>
      <c r="F47" s="79" t="s">
        <v>54</v>
      </c>
      <c r="G47" s="54">
        <v>0.16336805555555556</v>
      </c>
      <c r="H47" s="57">
        <f t="shared" si="2"/>
        <v>1.4563557573256296</v>
      </c>
      <c r="I47" s="60">
        <f t="shared" si="3"/>
        <v>0.02861022552839768</v>
      </c>
      <c r="J47" s="66" t="s">
        <v>141</v>
      </c>
    </row>
    <row r="48" spans="2:10" s="37" customFormat="1" ht="21.75" customHeight="1">
      <c r="B48" s="37" t="s">
        <v>319</v>
      </c>
      <c r="C48" s="38">
        <v>44</v>
      </c>
      <c r="D48" s="24" t="s">
        <v>96</v>
      </c>
      <c r="E48" s="45" t="s">
        <v>97</v>
      </c>
      <c r="G48" s="54">
        <v>0.16417824074074075</v>
      </c>
      <c r="H48" s="57">
        <f t="shared" si="2"/>
        <v>1.4635782088320266</v>
      </c>
      <c r="I48" s="60">
        <f t="shared" si="3"/>
        <v>0.0284690400657972</v>
      </c>
      <c r="J48" s="66" t="s">
        <v>226</v>
      </c>
    </row>
    <row r="49" spans="3:10" s="37" customFormat="1" ht="21.75" customHeight="1">
      <c r="C49" s="38">
        <v>45</v>
      </c>
      <c r="D49" s="24" t="s">
        <v>134</v>
      </c>
      <c r="E49" s="45" t="s">
        <v>135</v>
      </c>
      <c r="F49" s="79"/>
      <c r="G49" s="54">
        <v>0.1719328703703704</v>
      </c>
      <c r="H49" s="57">
        <f t="shared" si="2"/>
        <v>1.5327073875361126</v>
      </c>
      <c r="I49" s="60">
        <f t="shared" si="3"/>
        <v>0.02718501065858857</v>
      </c>
      <c r="J49" s="66" t="s">
        <v>141</v>
      </c>
    </row>
    <row r="50" spans="3:10" s="37" customFormat="1" ht="21.75" customHeight="1">
      <c r="C50" s="38">
        <v>46</v>
      </c>
      <c r="D50" s="24" t="s">
        <v>77</v>
      </c>
      <c r="E50" s="45" t="s">
        <v>78</v>
      </c>
      <c r="F50" s="79" t="s">
        <v>54</v>
      </c>
      <c r="G50" s="54">
        <v>0.17375</v>
      </c>
      <c r="H50" s="57">
        <f t="shared" si="2"/>
        <v>1.548906314486174</v>
      </c>
      <c r="I50" s="60">
        <f t="shared" si="3"/>
        <v>0.026900701660893506</v>
      </c>
      <c r="J50" s="66" t="s">
        <v>140</v>
      </c>
    </row>
    <row r="51" spans="3:10" s="37" customFormat="1" ht="21.75" customHeight="1">
      <c r="C51" s="38">
        <v>47</v>
      </c>
      <c r="D51" s="24" t="s">
        <v>124</v>
      </c>
      <c r="E51" s="45" t="s">
        <v>52</v>
      </c>
      <c r="G51" s="54">
        <v>0.17375</v>
      </c>
      <c r="H51" s="57">
        <f t="shared" si="2"/>
        <v>1.548906314486174</v>
      </c>
      <c r="I51" s="60">
        <f t="shared" si="3"/>
        <v>0.026900701660893506</v>
      </c>
      <c r="J51" s="66" t="s">
        <v>140</v>
      </c>
    </row>
    <row r="52" spans="3:10" s="37" customFormat="1" ht="21.75" customHeight="1">
      <c r="C52" s="38">
        <v>48</v>
      </c>
      <c r="D52" s="24" t="s">
        <v>91</v>
      </c>
      <c r="E52" s="45" t="s">
        <v>174</v>
      </c>
      <c r="F52" s="79"/>
      <c r="G52" s="54">
        <v>0.1757291666666667</v>
      </c>
      <c r="H52" s="57">
        <f t="shared" si="2"/>
        <v>1.5665497317375159</v>
      </c>
      <c r="I52" s="60">
        <f t="shared" si="3"/>
        <v>0.026597729917231985</v>
      </c>
      <c r="J52" s="66" t="s">
        <v>141</v>
      </c>
    </row>
    <row r="53" spans="2:10" s="37" customFormat="1" ht="21.75" customHeight="1">
      <c r="B53" s="37" t="s">
        <v>319</v>
      </c>
      <c r="C53" s="38">
        <v>49</v>
      </c>
      <c r="D53" s="24" t="s">
        <v>46</v>
      </c>
      <c r="E53" s="45" t="s">
        <v>31</v>
      </c>
      <c r="F53" s="79"/>
      <c r="G53" s="54">
        <v>0.1757291666666667</v>
      </c>
      <c r="H53" s="57">
        <f t="shared" si="2"/>
        <v>1.5665497317375159</v>
      </c>
      <c r="I53" s="60">
        <f t="shared" si="3"/>
        <v>0.026597729917231985</v>
      </c>
      <c r="J53" s="66" t="s">
        <v>141</v>
      </c>
    </row>
    <row r="54" spans="3:10" s="37" customFormat="1" ht="21.75" customHeight="1">
      <c r="C54" s="38">
        <v>50</v>
      </c>
      <c r="D54" s="24" t="s">
        <v>175</v>
      </c>
      <c r="E54" s="45" t="s">
        <v>108</v>
      </c>
      <c r="F54" s="79" t="s">
        <v>133</v>
      </c>
      <c r="G54" s="54">
        <v>0.1778587962962963</v>
      </c>
      <c r="H54" s="57">
        <f t="shared" si="2"/>
        <v>1.5855344614114737</v>
      </c>
      <c r="I54" s="60">
        <f t="shared" si="3"/>
        <v>0.026279256415262135</v>
      </c>
      <c r="J54" s="66" t="s">
        <v>141</v>
      </c>
    </row>
    <row r="55" spans="3:10" s="37" customFormat="1" ht="21.75" customHeight="1">
      <c r="C55" s="38">
        <v>51</v>
      </c>
      <c r="D55" s="24" t="s">
        <v>13</v>
      </c>
      <c r="E55" s="45" t="s">
        <v>15</v>
      </c>
      <c r="F55" s="79" t="s">
        <v>54</v>
      </c>
      <c r="G55" s="54">
        <v>0.18163194444444444</v>
      </c>
      <c r="H55" s="57">
        <f t="shared" si="2"/>
        <v>1.619170449855551</v>
      </c>
      <c r="I55" s="60">
        <f t="shared" si="3"/>
        <v>0.025733341829690518</v>
      </c>
      <c r="J55" s="66" t="s">
        <v>140</v>
      </c>
    </row>
    <row r="56" spans="3:10" s="37" customFormat="1" ht="21.75" customHeight="1">
      <c r="C56" s="38"/>
      <c r="D56" s="24"/>
      <c r="E56" s="45"/>
      <c r="F56" s="82"/>
      <c r="G56" s="54"/>
      <c r="H56" s="57"/>
      <c r="I56" s="60"/>
      <c r="J56" s="66"/>
    </row>
    <row r="57" spans="3:10" s="37" customFormat="1" ht="21.75" customHeight="1">
      <c r="C57" s="38"/>
      <c r="D57" s="24"/>
      <c r="E57" s="45"/>
      <c r="F57" s="82"/>
      <c r="G57" s="54"/>
      <c r="H57" s="57"/>
      <c r="I57" s="60"/>
      <c r="J57" s="66"/>
    </row>
    <row r="58" spans="3:10" s="37" customFormat="1" ht="21.75" customHeight="1">
      <c r="C58" s="38"/>
      <c r="D58" s="24"/>
      <c r="E58" s="45"/>
      <c r="F58" s="45"/>
      <c r="G58" s="54"/>
      <c r="H58" s="57"/>
      <c r="I58" s="60"/>
      <c r="J58" s="66"/>
    </row>
    <row r="59" spans="3:10" s="37" customFormat="1" ht="21.75" customHeight="1">
      <c r="C59" s="38"/>
      <c r="D59" s="24"/>
      <c r="E59" s="45"/>
      <c r="F59" s="45"/>
      <c r="G59" s="54"/>
      <c r="H59" s="57"/>
      <c r="I59" s="60"/>
      <c r="J59" s="66"/>
    </row>
    <row r="60" spans="3:10" s="37" customFormat="1" ht="21.75" customHeight="1">
      <c r="C60" s="38"/>
      <c r="D60" s="24"/>
      <c r="E60" s="45"/>
      <c r="F60" s="45"/>
      <c r="G60" s="54"/>
      <c r="H60" s="57"/>
      <c r="I60" s="60"/>
      <c r="J60" s="66"/>
    </row>
    <row r="61" spans="3:10" s="37" customFormat="1" ht="21.75" customHeight="1">
      <c r="C61" s="38"/>
      <c r="D61" s="24"/>
      <c r="E61" s="45"/>
      <c r="F61" s="45"/>
      <c r="G61" s="54"/>
      <c r="H61" s="57"/>
      <c r="I61" s="60"/>
      <c r="J61" s="66"/>
    </row>
    <row r="62" spans="3:10" s="37" customFormat="1" ht="21.75" customHeight="1">
      <c r="C62" s="38"/>
      <c r="D62" s="24"/>
      <c r="E62" s="45"/>
      <c r="F62" s="45"/>
      <c r="G62" s="54"/>
      <c r="H62" s="57"/>
      <c r="I62" s="60"/>
      <c r="J62" s="66"/>
    </row>
    <row r="63" spans="3:10" s="37" customFormat="1" ht="21.75" customHeight="1">
      <c r="C63" s="38"/>
      <c r="D63" s="24"/>
      <c r="E63" s="45"/>
      <c r="F63" s="45"/>
      <c r="G63" s="54"/>
      <c r="H63" s="57"/>
      <c r="I63" s="60"/>
      <c r="J63" s="66"/>
    </row>
    <row r="64" spans="3:10" s="37" customFormat="1" ht="21.75" customHeight="1">
      <c r="C64" s="38"/>
      <c r="D64" s="24"/>
      <c r="E64" s="45"/>
      <c r="F64" s="45"/>
      <c r="G64" s="54"/>
      <c r="H64" s="57"/>
      <c r="I64" s="60"/>
      <c r="J64" s="66"/>
    </row>
    <row r="65" spans="3:10" s="37" customFormat="1" ht="21.75" customHeight="1">
      <c r="C65" s="38"/>
      <c r="D65" s="24"/>
      <c r="E65" s="45"/>
      <c r="F65" s="45"/>
      <c r="G65" s="54"/>
      <c r="H65" s="57"/>
      <c r="I65" s="60"/>
      <c r="J65" s="66"/>
    </row>
    <row r="66" spans="3:10" s="37" customFormat="1" ht="21.75" customHeight="1">
      <c r="C66" s="38"/>
      <c r="D66" s="24"/>
      <c r="E66" s="45"/>
      <c r="F66" s="45"/>
      <c r="G66" s="54"/>
      <c r="H66" s="57"/>
      <c r="I66" s="60"/>
      <c r="J66" s="66"/>
    </row>
    <row r="67" spans="3:10" s="37" customFormat="1" ht="21.75" customHeight="1">
      <c r="C67" s="38"/>
      <c r="D67" s="24"/>
      <c r="E67" s="45"/>
      <c r="F67" s="45"/>
      <c r="G67" s="54"/>
      <c r="H67" s="57"/>
      <c r="I67" s="60"/>
      <c r="J67" s="66"/>
    </row>
    <row r="68" spans="3:10" s="37" customFormat="1" ht="21.75" customHeight="1">
      <c r="C68" s="38"/>
      <c r="D68" s="24"/>
      <c r="E68" s="45"/>
      <c r="F68" s="45"/>
      <c r="G68" s="54"/>
      <c r="H68" s="57"/>
      <c r="I68" s="60"/>
      <c r="J68" s="66"/>
    </row>
    <row r="69" spans="3:10" s="37" customFormat="1" ht="21.75" customHeight="1">
      <c r="C69" s="38"/>
      <c r="D69" s="24"/>
      <c r="E69" s="45"/>
      <c r="F69" s="45"/>
      <c r="G69" s="54"/>
      <c r="H69" s="57"/>
      <c r="I69" s="60"/>
      <c r="J69" s="66"/>
    </row>
    <row r="70" spans="3:10" s="37" customFormat="1" ht="21.75" customHeight="1">
      <c r="C70" s="38"/>
      <c r="D70" s="24"/>
      <c r="E70" s="45"/>
      <c r="F70" s="45"/>
      <c r="G70" s="54"/>
      <c r="H70" s="57"/>
      <c r="I70" s="60"/>
      <c r="J70" s="66"/>
    </row>
    <row r="71" spans="3:10" s="37" customFormat="1" ht="21.75" customHeight="1">
      <c r="C71" s="38"/>
      <c r="D71" s="24"/>
      <c r="E71" s="45"/>
      <c r="F71" s="45"/>
      <c r="G71" s="54"/>
      <c r="H71" s="57"/>
      <c r="I71" s="60"/>
      <c r="J71" s="66"/>
    </row>
    <row r="72" spans="3:10" s="37" customFormat="1" ht="21.75" customHeight="1">
      <c r="C72" s="38"/>
      <c r="D72" s="24"/>
      <c r="E72" s="45"/>
      <c r="F72" s="45"/>
      <c r="G72" s="54"/>
      <c r="H72" s="57"/>
      <c r="I72" s="60"/>
      <c r="J72" s="66"/>
    </row>
    <row r="73" spans="3:10" s="37" customFormat="1" ht="21.75" customHeight="1">
      <c r="C73" s="38"/>
      <c r="D73" s="24"/>
      <c r="E73" s="45"/>
      <c r="F73" s="45"/>
      <c r="G73" s="54"/>
      <c r="H73" s="57"/>
      <c r="I73" s="60"/>
      <c r="J73" s="66"/>
    </row>
    <row r="74" spans="3:10" s="37" customFormat="1" ht="21.75" customHeight="1">
      <c r="C74" s="38"/>
      <c r="D74" s="24"/>
      <c r="E74" s="45"/>
      <c r="F74" s="45"/>
      <c r="G74" s="54"/>
      <c r="H74" s="57"/>
      <c r="I74" s="60"/>
      <c r="J74" s="66"/>
    </row>
    <row r="75" spans="3:10" s="37" customFormat="1" ht="21.75" customHeight="1">
      <c r="C75" s="38"/>
      <c r="D75" s="24"/>
      <c r="E75" s="45"/>
      <c r="F75" s="45"/>
      <c r="G75" s="54"/>
      <c r="H75" s="57"/>
      <c r="I75" s="60"/>
      <c r="J75" s="66"/>
    </row>
    <row r="76" spans="3:10" s="37" customFormat="1" ht="21.75" customHeight="1">
      <c r="C76" s="38"/>
      <c r="D76" s="24"/>
      <c r="E76" s="45"/>
      <c r="F76" s="45"/>
      <c r="G76" s="54"/>
      <c r="H76" s="57"/>
      <c r="I76" s="60"/>
      <c r="J76" s="66"/>
    </row>
    <row r="77" spans="3:10" s="37" customFormat="1" ht="21.75" customHeight="1">
      <c r="C77" s="38"/>
      <c r="D77" s="24"/>
      <c r="E77" s="45"/>
      <c r="F77" s="45"/>
      <c r="G77" s="54"/>
      <c r="H77" s="57"/>
      <c r="I77" s="60"/>
      <c r="J77" s="66"/>
    </row>
    <row r="78" spans="3:10" s="37" customFormat="1" ht="21.75" customHeight="1">
      <c r="C78" s="38"/>
      <c r="D78" s="24"/>
      <c r="E78" s="45"/>
      <c r="F78" s="45"/>
      <c r="G78" s="54"/>
      <c r="H78" s="57"/>
      <c r="I78" s="60"/>
      <c r="J78" s="66"/>
    </row>
    <row r="79" spans="3:10" s="37" customFormat="1" ht="21.75" customHeight="1">
      <c r="C79" s="38"/>
      <c r="D79" s="24"/>
      <c r="E79" s="45"/>
      <c r="F79" s="45"/>
      <c r="G79" s="54"/>
      <c r="H79" s="57"/>
      <c r="I79" s="60"/>
      <c r="J79" s="66"/>
    </row>
    <row r="80" spans="3:10" s="37" customFormat="1" ht="21.75" customHeight="1">
      <c r="C80" s="38"/>
      <c r="D80" s="24"/>
      <c r="E80" s="45"/>
      <c r="F80" s="45"/>
      <c r="G80" s="54"/>
      <c r="H80" s="57"/>
      <c r="I80" s="60"/>
      <c r="J80" s="66"/>
    </row>
    <row r="81" spans="3:10" s="37" customFormat="1" ht="21.75" customHeight="1">
      <c r="C81" s="38"/>
      <c r="D81" s="24"/>
      <c r="E81" s="45"/>
      <c r="F81" s="45"/>
      <c r="G81" s="54"/>
      <c r="H81" s="57"/>
      <c r="I81" s="60"/>
      <c r="J81" s="66"/>
    </row>
    <row r="82" spans="3:10" s="37" customFormat="1" ht="21.75" customHeight="1">
      <c r="C82" s="38"/>
      <c r="D82" s="24"/>
      <c r="E82" s="45"/>
      <c r="F82" s="45"/>
      <c r="G82" s="54"/>
      <c r="H82" s="57"/>
      <c r="I82" s="60"/>
      <c r="J82" s="66"/>
    </row>
    <row r="83" spans="3:10" s="37" customFormat="1" ht="21.75" customHeight="1">
      <c r="C83" s="38"/>
      <c r="D83" s="24"/>
      <c r="E83" s="45"/>
      <c r="F83" s="45"/>
      <c r="G83" s="54"/>
      <c r="H83" s="57"/>
      <c r="I83" s="60"/>
      <c r="J83" s="66"/>
    </row>
    <row r="84" spans="3:10" s="37" customFormat="1" ht="21.75" customHeight="1">
      <c r="C84" s="38"/>
      <c r="D84" s="24"/>
      <c r="E84" s="45"/>
      <c r="F84" s="45"/>
      <c r="G84" s="54"/>
      <c r="H84" s="57"/>
      <c r="I84" s="60"/>
      <c r="J84" s="66"/>
    </row>
    <row r="85" spans="3:10" s="37" customFormat="1" ht="21.75" customHeight="1">
      <c r="C85" s="38"/>
      <c r="D85" s="24"/>
      <c r="E85" s="45"/>
      <c r="F85" s="45"/>
      <c r="G85" s="54"/>
      <c r="H85" s="57"/>
      <c r="I85" s="60"/>
      <c r="J85" s="66"/>
    </row>
    <row r="86" spans="3:10" s="37" customFormat="1" ht="21.75" customHeight="1">
      <c r="C86" s="38"/>
      <c r="D86" s="24"/>
      <c r="E86" s="45"/>
      <c r="F86" s="45"/>
      <c r="G86" s="54"/>
      <c r="H86" s="57"/>
      <c r="I86" s="60"/>
      <c r="J86" s="66"/>
    </row>
    <row r="87" spans="3:10" s="37" customFormat="1" ht="21.75" customHeight="1">
      <c r="C87" s="38"/>
      <c r="D87" s="24"/>
      <c r="E87" s="45"/>
      <c r="F87" s="45"/>
      <c r="G87" s="54"/>
      <c r="H87" s="57"/>
      <c r="I87" s="60"/>
      <c r="J87" s="66"/>
    </row>
    <row r="88" spans="3:10" s="37" customFormat="1" ht="21.75" customHeight="1">
      <c r="C88" s="38"/>
      <c r="D88" s="24"/>
      <c r="E88" s="45"/>
      <c r="F88" s="45"/>
      <c r="G88" s="54"/>
      <c r="H88" s="57"/>
      <c r="I88" s="60"/>
      <c r="J88" s="66"/>
    </row>
    <row r="89" spans="3:10" s="37" customFormat="1" ht="21.75" customHeight="1">
      <c r="C89" s="38"/>
      <c r="D89" s="24"/>
      <c r="E89" s="45"/>
      <c r="F89" s="45"/>
      <c r="G89" s="54"/>
      <c r="H89" s="57"/>
      <c r="I89" s="60"/>
      <c r="J89" s="66"/>
    </row>
    <row r="90" spans="3:10" s="37" customFormat="1" ht="21.75" customHeight="1">
      <c r="C90" s="38"/>
      <c r="D90" s="24"/>
      <c r="E90" s="45"/>
      <c r="F90" s="45"/>
      <c r="G90" s="54"/>
      <c r="H90" s="57"/>
      <c r="I90" s="60"/>
      <c r="J90" s="66"/>
    </row>
    <row r="91" spans="3:10" s="37" customFormat="1" ht="21.75" customHeight="1">
      <c r="C91" s="38"/>
      <c r="D91" s="24"/>
      <c r="E91" s="45"/>
      <c r="F91" s="45"/>
      <c r="G91" s="54"/>
      <c r="H91" s="57"/>
      <c r="I91" s="60"/>
      <c r="J91" s="66"/>
    </row>
    <row r="92" spans="3:10" s="37" customFormat="1" ht="21.75" customHeight="1">
      <c r="C92" s="38"/>
      <c r="D92" s="24"/>
      <c r="E92" s="45"/>
      <c r="F92" s="45"/>
      <c r="G92" s="54"/>
      <c r="H92" s="57"/>
      <c r="I92" s="60"/>
      <c r="J92" s="66"/>
    </row>
    <row r="93" spans="3:10" s="37" customFormat="1" ht="21.75" customHeight="1">
      <c r="C93" s="38"/>
      <c r="D93" s="24"/>
      <c r="E93" s="45"/>
      <c r="F93" s="45"/>
      <c r="G93" s="54"/>
      <c r="H93" s="57"/>
      <c r="I93" s="60"/>
      <c r="J93" s="66"/>
    </row>
    <row r="94" spans="3:10" s="37" customFormat="1" ht="21.75" customHeight="1">
      <c r="C94" s="38"/>
      <c r="D94" s="24"/>
      <c r="E94" s="45"/>
      <c r="F94" s="45"/>
      <c r="G94" s="54"/>
      <c r="H94" s="57"/>
      <c r="I94" s="60"/>
      <c r="J94" s="66"/>
    </row>
    <row r="95" spans="3:10" s="37" customFormat="1" ht="21.75" customHeight="1">
      <c r="C95" s="38"/>
      <c r="D95" s="24"/>
      <c r="E95" s="45"/>
      <c r="F95" s="45"/>
      <c r="G95" s="54"/>
      <c r="H95" s="57"/>
      <c r="I95" s="60"/>
      <c r="J95" s="66"/>
    </row>
    <row r="96" spans="3:10" s="37" customFormat="1" ht="21.75" customHeight="1">
      <c r="C96" s="38"/>
      <c r="D96" s="24"/>
      <c r="E96" s="45"/>
      <c r="F96" s="45"/>
      <c r="G96" s="54"/>
      <c r="H96" s="57"/>
      <c r="I96" s="60"/>
      <c r="J96" s="66"/>
    </row>
    <row r="97" spans="3:10" s="37" customFormat="1" ht="21.75" customHeight="1">
      <c r="C97" s="38"/>
      <c r="D97" s="24"/>
      <c r="E97" s="45"/>
      <c r="F97" s="45"/>
      <c r="G97" s="54"/>
      <c r="H97" s="57"/>
      <c r="I97" s="60"/>
      <c r="J97" s="66"/>
    </row>
  </sheetData>
  <mergeCells count="2">
    <mergeCell ref="A1:I1"/>
    <mergeCell ref="A2:I2"/>
  </mergeCells>
  <printOptions gridLines="1" horizontalCentered="1"/>
  <pageMargins left="0.7874015748031497" right="0.984251968503937" top="0.7874015748031497" bottom="0.5905511811023623" header="0.5118110236220472" footer="0.5118110236220472"/>
  <pageSetup fitToHeight="1" fitToWidth="1" horizontalDpi="600" verticalDpi="600" orientation="landscape" paperSize="9" scale="5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>
    <tabColor indexed="35"/>
    <pageSetUpPr fitToPage="1"/>
  </sheetPr>
  <dimension ref="A1:K86"/>
  <sheetViews>
    <sheetView zoomScale="75" zoomScaleNormal="75" workbookViewId="0" topLeftCell="A1">
      <selection activeCell="E86" sqref="E86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8.57421875" style="18" bestFit="1" customWidth="1"/>
    <col min="6" max="6" width="8.57421875" style="18" bestFit="1" customWidth="1"/>
    <col min="7" max="7" width="14.8515625" style="51" bestFit="1" customWidth="1"/>
    <col min="8" max="8" width="17.7109375" style="58" bestFit="1" customWidth="1"/>
    <col min="9" max="9" width="13.7109375" style="61" bestFit="1" customWidth="1"/>
    <col min="10" max="10" width="20.00390625" style="62" bestFit="1" customWidth="1"/>
    <col min="11" max="11" width="29.140625" style="0" customWidth="1"/>
    <col min="12" max="12" width="12.140625" style="0" bestFit="1" customWidth="1"/>
  </cols>
  <sheetData>
    <row r="1" spans="1:10" s="1" customFormat="1" ht="34.5" thickBot="1">
      <c r="A1" s="310" t="s">
        <v>235</v>
      </c>
      <c r="B1" s="311"/>
      <c r="C1" s="311"/>
      <c r="D1" s="311"/>
      <c r="E1" s="311"/>
      <c r="F1" s="311"/>
      <c r="G1" s="311"/>
      <c r="H1" s="311"/>
      <c r="I1" s="312"/>
      <c r="J1" s="63"/>
    </row>
    <row r="2" spans="1:9" ht="23.25" thickBot="1">
      <c r="A2" s="313" t="s">
        <v>321</v>
      </c>
      <c r="B2" s="314"/>
      <c r="C2" s="314"/>
      <c r="D2" s="314"/>
      <c r="E2" s="314"/>
      <c r="F2" s="314"/>
      <c r="G2" s="314"/>
      <c r="H2" s="314"/>
      <c r="I2" s="315"/>
    </row>
    <row r="3" spans="1:9" ht="14.25" customHeight="1">
      <c r="A3" s="2"/>
      <c r="B3" s="2"/>
      <c r="C3" s="3"/>
      <c r="D3" s="3"/>
      <c r="E3" s="17"/>
      <c r="F3" s="17"/>
      <c r="G3" s="53">
        <v>42.195</v>
      </c>
      <c r="H3" s="55"/>
      <c r="I3" s="59"/>
    </row>
    <row r="4" spans="1:10" s="12" customFormat="1" ht="18.75" customHeight="1">
      <c r="A4" s="6" t="s">
        <v>1</v>
      </c>
      <c r="B4" s="6" t="s">
        <v>47</v>
      </c>
      <c r="C4" s="7"/>
      <c r="D4" s="8" t="s">
        <v>2</v>
      </c>
      <c r="E4" s="14" t="s">
        <v>3</v>
      </c>
      <c r="F4" s="14" t="s">
        <v>54</v>
      </c>
      <c r="G4" s="30" t="s">
        <v>4</v>
      </c>
      <c r="H4" s="56" t="s">
        <v>6</v>
      </c>
      <c r="I4" s="10" t="s">
        <v>5</v>
      </c>
      <c r="J4" s="64" t="s">
        <v>137</v>
      </c>
    </row>
    <row r="5" spans="1:10" s="37" customFormat="1" ht="21.75" customHeight="1">
      <c r="A5" s="37">
        <v>558</v>
      </c>
      <c r="B5" s="37">
        <v>57</v>
      </c>
      <c r="C5" s="38">
        <v>1</v>
      </c>
      <c r="D5" s="24" t="s">
        <v>45</v>
      </c>
      <c r="E5" s="45" t="s">
        <v>72</v>
      </c>
      <c r="F5" s="79"/>
      <c r="G5" s="54">
        <v>0.14958333333333332</v>
      </c>
      <c r="H5" s="57">
        <f aca="true" t="shared" si="0" ref="H5:H36">G5/$G$5</f>
        <v>1</v>
      </c>
      <c r="I5" s="60">
        <f aca="true" t="shared" si="1" ref="I5:I36">($G$5/G5)/24</f>
        <v>0.041666666666666664</v>
      </c>
      <c r="J5" s="66" t="s">
        <v>141</v>
      </c>
    </row>
    <row r="6" spans="1:10" s="37" customFormat="1" ht="21.75" customHeight="1">
      <c r="A6" s="37">
        <v>1136</v>
      </c>
      <c r="B6" s="37">
        <v>72</v>
      </c>
      <c r="C6" s="38">
        <v>2</v>
      </c>
      <c r="D6" s="24" t="s">
        <v>91</v>
      </c>
      <c r="E6" s="45" t="s">
        <v>174</v>
      </c>
      <c r="F6" s="79"/>
      <c r="G6" s="54">
        <v>0.1757291666666667</v>
      </c>
      <c r="H6" s="57">
        <f t="shared" si="0"/>
        <v>1.1747910863509752</v>
      </c>
      <c r="I6" s="60">
        <f t="shared" si="1"/>
        <v>0.03546729895277612</v>
      </c>
      <c r="J6" s="66" t="s">
        <v>141</v>
      </c>
    </row>
    <row r="7" spans="1:10" s="37" customFormat="1" ht="21.75" customHeight="1">
      <c r="A7" s="37">
        <v>508</v>
      </c>
      <c r="B7" s="37">
        <v>18</v>
      </c>
      <c r="C7" s="38">
        <v>3</v>
      </c>
      <c r="D7" s="24" t="s">
        <v>172</v>
      </c>
      <c r="E7" s="45" t="s">
        <v>173</v>
      </c>
      <c r="F7" s="79" t="s">
        <v>54</v>
      </c>
      <c r="G7" s="54">
        <v>0.14732638888888888</v>
      </c>
      <c r="H7" s="57">
        <f t="shared" si="0"/>
        <v>0.9849117920148561</v>
      </c>
      <c r="I7" s="60">
        <f t="shared" si="1"/>
        <v>0.042304972896535474</v>
      </c>
      <c r="J7" s="66" t="s">
        <v>141</v>
      </c>
    </row>
    <row r="8" spans="1:10" s="37" customFormat="1" ht="21.75" customHeight="1">
      <c r="A8" s="37">
        <v>50</v>
      </c>
      <c r="B8" s="37">
        <v>26</v>
      </c>
      <c r="C8" s="38">
        <v>4</v>
      </c>
      <c r="D8" s="24" t="s">
        <v>56</v>
      </c>
      <c r="E8" s="45" t="s">
        <v>89</v>
      </c>
      <c r="F8" s="79" t="s">
        <v>54</v>
      </c>
      <c r="G8" s="54">
        <v>0.11217592592592592</v>
      </c>
      <c r="H8" s="57">
        <f t="shared" si="0"/>
        <v>0.7499226245744351</v>
      </c>
      <c r="I8" s="60">
        <f t="shared" si="1"/>
        <v>0.05556128765992571</v>
      </c>
      <c r="J8" s="66" t="s">
        <v>141</v>
      </c>
    </row>
    <row r="9" spans="1:10" s="37" customFormat="1" ht="21.75" customHeight="1">
      <c r="A9" s="37">
        <v>606</v>
      </c>
      <c r="B9" s="37">
        <v>11</v>
      </c>
      <c r="C9" s="38">
        <v>5</v>
      </c>
      <c r="D9" s="24" t="s">
        <v>93</v>
      </c>
      <c r="E9" s="45" t="s">
        <v>94</v>
      </c>
      <c r="F9" s="79"/>
      <c r="G9" s="54">
        <v>0.15190972222222224</v>
      </c>
      <c r="H9" s="57">
        <f t="shared" si="0"/>
        <v>1.015552460538533</v>
      </c>
      <c r="I9" s="60">
        <f t="shared" si="1"/>
        <v>0.04102857142857142</v>
      </c>
      <c r="J9" s="66" t="s">
        <v>141</v>
      </c>
    </row>
    <row r="10" spans="1:10" s="37" customFormat="1" ht="21.75" customHeight="1">
      <c r="A10" s="37">
        <v>23</v>
      </c>
      <c r="B10" s="37">
        <v>11</v>
      </c>
      <c r="C10" s="38">
        <v>6</v>
      </c>
      <c r="D10" s="24" t="s">
        <v>38</v>
      </c>
      <c r="E10" s="45" t="s">
        <v>12</v>
      </c>
      <c r="F10" s="37" t="s">
        <v>54</v>
      </c>
      <c r="G10" s="54">
        <v>0.11876157407407407</v>
      </c>
      <c r="H10" s="57">
        <f t="shared" si="0"/>
        <v>0.7939492417208296</v>
      </c>
      <c r="I10" s="60">
        <f t="shared" si="1"/>
        <v>0.05248026508137608</v>
      </c>
      <c r="J10" s="66" t="s">
        <v>140</v>
      </c>
    </row>
    <row r="11" spans="1:10" s="37" customFormat="1" ht="21.75" customHeight="1">
      <c r="A11" s="37">
        <v>156</v>
      </c>
      <c r="B11" s="37">
        <v>31</v>
      </c>
      <c r="C11" s="38">
        <v>7</v>
      </c>
      <c r="D11" s="24" t="s">
        <v>38</v>
      </c>
      <c r="E11" s="45" t="s">
        <v>12</v>
      </c>
      <c r="F11" s="79"/>
      <c r="G11" s="54">
        <v>0.12532407407407406</v>
      </c>
      <c r="H11" s="57">
        <f t="shared" si="0"/>
        <v>0.8378211080160941</v>
      </c>
      <c r="I11" s="60">
        <f t="shared" si="1"/>
        <v>0.04973217584041375</v>
      </c>
      <c r="J11" s="66" t="s">
        <v>141</v>
      </c>
    </row>
    <row r="12" spans="1:10" s="37" customFormat="1" ht="21.75" customHeight="1">
      <c r="A12" s="37">
        <v>23</v>
      </c>
      <c r="B12" s="37">
        <v>9</v>
      </c>
      <c r="C12" s="38">
        <v>8</v>
      </c>
      <c r="D12" s="24" t="s">
        <v>248</v>
      </c>
      <c r="E12" s="45" t="s">
        <v>249</v>
      </c>
      <c r="G12" s="54">
        <v>0.15733796296296296</v>
      </c>
      <c r="H12" s="57">
        <f t="shared" si="0"/>
        <v>1.0518415351284434</v>
      </c>
      <c r="I12" s="60">
        <f t="shared" si="1"/>
        <v>0.039613064587317934</v>
      </c>
      <c r="J12" s="66" t="s">
        <v>313</v>
      </c>
    </row>
    <row r="13" spans="1:10" s="37" customFormat="1" ht="21.75" customHeight="1">
      <c r="A13" s="37">
        <v>28</v>
      </c>
      <c r="B13" s="37">
        <v>11</v>
      </c>
      <c r="C13" s="38">
        <v>9</v>
      </c>
      <c r="D13" s="24" t="s">
        <v>252</v>
      </c>
      <c r="E13" s="45" t="s">
        <v>249</v>
      </c>
      <c r="G13" s="54">
        <v>0.15908564814814816</v>
      </c>
      <c r="H13" s="57">
        <f t="shared" si="0"/>
        <v>1.0635252243887343</v>
      </c>
      <c r="I13" s="60">
        <f t="shared" si="1"/>
        <v>0.039177882866496906</v>
      </c>
      <c r="J13" s="66" t="s">
        <v>313</v>
      </c>
    </row>
    <row r="14" spans="1:10" s="37" customFormat="1" ht="21.75" customHeight="1">
      <c r="A14" s="37">
        <v>635</v>
      </c>
      <c r="B14" s="37">
        <v>31</v>
      </c>
      <c r="C14" s="38">
        <v>10</v>
      </c>
      <c r="D14" s="24" t="s">
        <v>34</v>
      </c>
      <c r="E14" s="45" t="s">
        <v>20</v>
      </c>
      <c r="G14" s="54">
        <v>0.13144675925925928</v>
      </c>
      <c r="H14" s="57">
        <f t="shared" si="0"/>
        <v>0.8787527081398949</v>
      </c>
      <c r="I14" s="60">
        <f t="shared" si="1"/>
        <v>0.04741569076340582</v>
      </c>
      <c r="J14" s="66" t="s">
        <v>140</v>
      </c>
    </row>
    <row r="15" spans="1:10" s="37" customFormat="1" ht="21.75" customHeight="1">
      <c r="A15" s="37">
        <v>8</v>
      </c>
      <c r="B15" s="37">
        <v>3</v>
      </c>
      <c r="C15" s="38">
        <v>11</v>
      </c>
      <c r="D15" s="24" t="s">
        <v>34</v>
      </c>
      <c r="E15" s="45" t="s">
        <v>20</v>
      </c>
      <c r="G15" s="54">
        <v>0.14421296296296296</v>
      </c>
      <c r="H15" s="57">
        <f t="shared" si="0"/>
        <v>0.964097802537914</v>
      </c>
      <c r="I15" s="60">
        <f t="shared" si="1"/>
        <v>0.043218298555377205</v>
      </c>
      <c r="J15" s="66" t="s">
        <v>313</v>
      </c>
    </row>
    <row r="16" spans="1:10" s="37" customFormat="1" ht="21.75" customHeight="1">
      <c r="A16" s="37">
        <v>1955</v>
      </c>
      <c r="C16" s="38">
        <v>12</v>
      </c>
      <c r="D16" s="24" t="s">
        <v>34</v>
      </c>
      <c r="E16" s="45" t="s">
        <v>20</v>
      </c>
      <c r="G16" s="54">
        <v>0.16114583333333332</v>
      </c>
      <c r="H16" s="57">
        <f t="shared" si="0"/>
        <v>1.0772980501392757</v>
      </c>
      <c r="I16" s="60">
        <f t="shared" si="1"/>
        <v>0.038677009265244554</v>
      </c>
      <c r="J16" s="66" t="s">
        <v>226</v>
      </c>
    </row>
    <row r="17" spans="1:10" s="37" customFormat="1" ht="21.75" customHeight="1">
      <c r="A17" s="37">
        <v>74</v>
      </c>
      <c r="B17" s="37">
        <v>9</v>
      </c>
      <c r="C17" s="38">
        <v>13</v>
      </c>
      <c r="D17" s="24" t="s">
        <v>131</v>
      </c>
      <c r="E17" s="45" t="s">
        <v>122</v>
      </c>
      <c r="F17" s="79" t="s">
        <v>54</v>
      </c>
      <c r="G17" s="54">
        <v>0.11726851851851851</v>
      </c>
      <c r="H17" s="57">
        <f t="shared" si="0"/>
        <v>0.783967811822965</v>
      </c>
      <c r="I17" s="60">
        <f t="shared" si="1"/>
        <v>0.05314844058428741</v>
      </c>
      <c r="J17" s="66" t="s">
        <v>141</v>
      </c>
    </row>
    <row r="18" spans="1:10" s="37" customFormat="1" ht="21.75" customHeight="1">
      <c r="A18" s="37">
        <v>26</v>
      </c>
      <c r="B18" s="37">
        <v>13</v>
      </c>
      <c r="C18" s="38">
        <v>14</v>
      </c>
      <c r="D18" s="24" t="s">
        <v>74</v>
      </c>
      <c r="E18" s="45" t="s">
        <v>122</v>
      </c>
      <c r="G18" s="54">
        <v>0.11916666666666666</v>
      </c>
      <c r="H18" s="57">
        <f t="shared" si="0"/>
        <v>0.7966573816155988</v>
      </c>
      <c r="I18" s="60">
        <f t="shared" si="1"/>
        <v>0.0523018648018648</v>
      </c>
      <c r="J18" s="66" t="s">
        <v>140</v>
      </c>
    </row>
    <row r="19" spans="1:10" s="37" customFormat="1" ht="21.75" customHeight="1">
      <c r="A19" s="37">
        <v>230</v>
      </c>
      <c r="B19" s="37">
        <v>10</v>
      </c>
      <c r="C19" s="38">
        <v>15</v>
      </c>
      <c r="D19" s="24" t="s">
        <v>7</v>
      </c>
      <c r="E19" s="45" t="s">
        <v>132</v>
      </c>
      <c r="F19" s="79"/>
      <c r="G19" s="54">
        <v>0.1325925925925926</v>
      </c>
      <c r="H19" s="57">
        <f t="shared" si="0"/>
        <v>0.8864128752708141</v>
      </c>
      <c r="I19" s="60">
        <f t="shared" si="1"/>
        <v>0.04700593575418994</v>
      </c>
      <c r="J19" s="66" t="s">
        <v>141</v>
      </c>
    </row>
    <row r="20" spans="1:10" s="37" customFormat="1" ht="21.75" customHeight="1">
      <c r="A20" s="37">
        <v>522</v>
      </c>
      <c r="B20" s="37">
        <v>2</v>
      </c>
      <c r="C20" s="38">
        <v>16</v>
      </c>
      <c r="D20" s="24" t="s">
        <v>35</v>
      </c>
      <c r="E20" s="45" t="s">
        <v>8</v>
      </c>
      <c r="F20" s="37" t="s">
        <v>54</v>
      </c>
      <c r="G20" s="54">
        <v>0.1300925925925926</v>
      </c>
      <c r="H20" s="57">
        <f t="shared" si="0"/>
        <v>0.8696997833488085</v>
      </c>
      <c r="I20" s="60">
        <f t="shared" si="1"/>
        <v>0.04790925266903914</v>
      </c>
      <c r="J20" s="66" t="s">
        <v>140</v>
      </c>
    </row>
    <row r="21" spans="1:10" s="37" customFormat="1" ht="21.75" customHeight="1">
      <c r="A21" s="37">
        <v>199</v>
      </c>
      <c r="B21" s="37">
        <v>3</v>
      </c>
      <c r="C21" s="38">
        <v>17</v>
      </c>
      <c r="D21" s="24" t="s">
        <v>35</v>
      </c>
      <c r="E21" s="45" t="s">
        <v>8</v>
      </c>
      <c r="F21" s="79"/>
      <c r="G21" s="54">
        <v>0.13010416666666666</v>
      </c>
      <c r="H21" s="57">
        <f t="shared" si="0"/>
        <v>0.8697771587743733</v>
      </c>
      <c r="I21" s="60">
        <f t="shared" si="1"/>
        <v>0.04790499065919402</v>
      </c>
      <c r="J21" s="66" t="s">
        <v>141</v>
      </c>
    </row>
    <row r="22" spans="1:10" s="37" customFormat="1" ht="21.75" customHeight="1">
      <c r="A22" s="37">
        <v>20</v>
      </c>
      <c r="B22" s="37">
        <v>8</v>
      </c>
      <c r="C22" s="38">
        <v>18</v>
      </c>
      <c r="D22" s="24" t="s">
        <v>176</v>
      </c>
      <c r="E22" s="45" t="s">
        <v>8</v>
      </c>
      <c r="G22" s="54">
        <v>0.15681712962962963</v>
      </c>
      <c r="H22" s="57">
        <f t="shared" si="0"/>
        <v>1.0483596409780254</v>
      </c>
      <c r="I22" s="60">
        <f t="shared" si="1"/>
        <v>0.03974463060004428</v>
      </c>
      <c r="J22" s="66" t="s">
        <v>313</v>
      </c>
    </row>
    <row r="23" spans="1:10" s="37" customFormat="1" ht="21.75" customHeight="1">
      <c r="A23" s="37">
        <v>1374</v>
      </c>
      <c r="B23" s="37">
        <v>248</v>
      </c>
      <c r="C23" s="38">
        <v>19</v>
      </c>
      <c r="D23" s="24" t="s">
        <v>176</v>
      </c>
      <c r="E23" s="45" t="s">
        <v>8</v>
      </c>
      <c r="F23" s="79"/>
      <c r="G23" s="54">
        <v>0.19431712962962963</v>
      </c>
      <c r="H23" s="57">
        <f t="shared" si="0"/>
        <v>1.2990560198081091</v>
      </c>
      <c r="I23" s="60">
        <f t="shared" si="1"/>
        <v>0.03207457263684555</v>
      </c>
      <c r="J23" s="66" t="s">
        <v>141</v>
      </c>
    </row>
    <row r="24" spans="1:10" s="37" customFormat="1" ht="21.75" customHeight="1">
      <c r="A24" s="37">
        <v>369</v>
      </c>
      <c r="B24" s="37">
        <v>1</v>
      </c>
      <c r="C24" s="38">
        <v>20</v>
      </c>
      <c r="D24" s="24" t="s">
        <v>60</v>
      </c>
      <c r="E24" s="45" t="s">
        <v>61</v>
      </c>
      <c r="G24" s="54">
        <v>0.12743055555555555</v>
      </c>
      <c r="H24" s="57">
        <f t="shared" si="0"/>
        <v>0.8519034354688951</v>
      </c>
      <c r="I24" s="60">
        <f t="shared" si="1"/>
        <v>0.04891008174386921</v>
      </c>
      <c r="J24" s="66" t="s">
        <v>140</v>
      </c>
    </row>
    <row r="25" spans="1:10" s="37" customFormat="1" ht="21.75" customHeight="1">
      <c r="A25" s="37">
        <v>181</v>
      </c>
      <c r="B25" s="37">
        <v>2</v>
      </c>
      <c r="C25" s="38">
        <v>21</v>
      </c>
      <c r="D25" s="24" t="s">
        <v>60</v>
      </c>
      <c r="E25" s="45" t="s">
        <v>61</v>
      </c>
      <c r="F25" s="79"/>
      <c r="G25" s="54">
        <v>0.12814814814814815</v>
      </c>
      <c r="H25" s="57">
        <f t="shared" si="0"/>
        <v>0.8567007118539153</v>
      </c>
      <c r="I25" s="60">
        <f t="shared" si="1"/>
        <v>0.048636199421965315</v>
      </c>
      <c r="J25" s="66" t="s">
        <v>141</v>
      </c>
    </row>
    <row r="26" spans="1:10" s="37" customFormat="1" ht="21.75" customHeight="1">
      <c r="A26" s="37">
        <v>774</v>
      </c>
      <c r="B26" s="37">
        <v>34</v>
      </c>
      <c r="C26" s="38">
        <v>22</v>
      </c>
      <c r="D26" s="24" t="s">
        <v>36</v>
      </c>
      <c r="E26" s="45" t="s">
        <v>21</v>
      </c>
      <c r="F26" s="37" t="s">
        <v>54</v>
      </c>
      <c r="G26" s="54">
        <v>0.13342592592592592</v>
      </c>
      <c r="H26" s="57">
        <f t="shared" si="0"/>
        <v>0.8919839059114826</v>
      </c>
      <c r="I26" s="60">
        <f t="shared" si="1"/>
        <v>0.046712352532963214</v>
      </c>
      <c r="J26" s="66" t="s">
        <v>140</v>
      </c>
    </row>
    <row r="27" spans="1:10" s="37" customFormat="1" ht="21.75" customHeight="1">
      <c r="A27" s="37">
        <v>386</v>
      </c>
      <c r="B27" s="37">
        <v>29</v>
      </c>
      <c r="C27" s="38">
        <v>23</v>
      </c>
      <c r="D27" s="24" t="s">
        <v>65</v>
      </c>
      <c r="E27" s="45" t="s">
        <v>66</v>
      </c>
      <c r="F27" s="37" t="s">
        <v>54</v>
      </c>
      <c r="G27" s="54">
        <v>0.12822916666666667</v>
      </c>
      <c r="H27" s="57">
        <f t="shared" si="0"/>
        <v>0.8572423398328692</v>
      </c>
      <c r="I27" s="60">
        <f t="shared" si="1"/>
        <v>0.04860546980774438</v>
      </c>
      <c r="J27" s="66" t="s">
        <v>140</v>
      </c>
    </row>
    <row r="28" spans="1:10" s="37" customFormat="1" ht="21.75" customHeight="1">
      <c r="A28" s="37">
        <v>284</v>
      </c>
      <c r="B28" s="37">
        <v>49</v>
      </c>
      <c r="C28" s="38">
        <v>24</v>
      </c>
      <c r="D28" s="24" t="s">
        <v>65</v>
      </c>
      <c r="E28" s="45" t="s">
        <v>66</v>
      </c>
      <c r="F28" s="79"/>
      <c r="G28" s="54">
        <v>0.13585648148148147</v>
      </c>
      <c r="H28" s="57">
        <f t="shared" si="0"/>
        <v>0.908232745280099</v>
      </c>
      <c r="I28" s="60">
        <f t="shared" si="1"/>
        <v>0.045876639972738116</v>
      </c>
      <c r="J28" s="66" t="s">
        <v>141</v>
      </c>
    </row>
    <row r="29" spans="1:10" s="37" customFormat="1" ht="21.75" customHeight="1">
      <c r="A29" s="37">
        <v>689</v>
      </c>
      <c r="B29" s="37">
        <v>70</v>
      </c>
      <c r="C29" s="38">
        <v>25</v>
      </c>
      <c r="D29" s="24" t="s">
        <v>62</v>
      </c>
      <c r="E29" s="45" t="s">
        <v>128</v>
      </c>
      <c r="F29" s="79" t="s">
        <v>54</v>
      </c>
      <c r="G29" s="54">
        <v>0.15487268518518518</v>
      </c>
      <c r="H29" s="57">
        <f t="shared" si="0"/>
        <v>1.0353605694831323</v>
      </c>
      <c r="I29" s="60">
        <f t="shared" si="1"/>
        <v>0.04024362902623122</v>
      </c>
      <c r="J29" s="66" t="s">
        <v>141</v>
      </c>
    </row>
    <row r="30" spans="1:10" s="37" customFormat="1" ht="21.75" customHeight="1">
      <c r="A30" s="37">
        <v>2104</v>
      </c>
      <c r="C30" s="38">
        <v>26</v>
      </c>
      <c r="D30" s="24" t="s">
        <v>96</v>
      </c>
      <c r="E30" s="45" t="s">
        <v>97</v>
      </c>
      <c r="G30" s="54">
        <v>0.16417824074074075</v>
      </c>
      <c r="H30" s="57">
        <f t="shared" si="0"/>
        <v>1.0975704116372642</v>
      </c>
      <c r="I30" s="60">
        <f t="shared" si="1"/>
        <v>0.037962636587945006</v>
      </c>
      <c r="J30" s="66" t="s">
        <v>226</v>
      </c>
    </row>
    <row r="31" spans="1:10" s="37" customFormat="1" ht="21.75" customHeight="1">
      <c r="A31" s="37">
        <v>258</v>
      </c>
      <c r="B31" s="37">
        <v>2</v>
      </c>
      <c r="C31" s="38">
        <v>27</v>
      </c>
      <c r="D31" s="24" t="s">
        <v>113</v>
      </c>
      <c r="E31" s="45" t="s">
        <v>130</v>
      </c>
      <c r="F31" s="79"/>
      <c r="G31" s="54">
        <v>0.1345949074074074</v>
      </c>
      <c r="H31" s="57">
        <f t="shared" si="0"/>
        <v>0.8997988238935315</v>
      </c>
      <c r="I31" s="60">
        <f t="shared" si="1"/>
        <v>0.046306647175165534</v>
      </c>
      <c r="J31" s="66" t="s">
        <v>141</v>
      </c>
    </row>
    <row r="32" spans="1:10" s="37" customFormat="1" ht="21.75" customHeight="1">
      <c r="A32" s="37">
        <v>31</v>
      </c>
      <c r="B32" s="37">
        <v>12</v>
      </c>
      <c r="C32" s="38">
        <v>28</v>
      </c>
      <c r="D32" s="24" t="s">
        <v>253</v>
      </c>
      <c r="E32" s="45" t="s">
        <v>95</v>
      </c>
      <c r="G32" s="54">
        <v>0.16306712962962963</v>
      </c>
      <c r="H32" s="57">
        <f t="shared" si="0"/>
        <v>1.0901423707830393</v>
      </c>
      <c r="I32" s="60">
        <f t="shared" si="1"/>
        <v>0.038221307402938456</v>
      </c>
      <c r="J32" s="66" t="s">
        <v>313</v>
      </c>
    </row>
    <row r="33" spans="1:10" s="37" customFormat="1" ht="21.75" customHeight="1">
      <c r="A33" s="37">
        <v>522</v>
      </c>
      <c r="B33" s="37">
        <v>122</v>
      </c>
      <c r="C33" s="38">
        <v>29</v>
      </c>
      <c r="D33" s="24" t="s">
        <v>82</v>
      </c>
      <c r="E33" s="45" t="s">
        <v>92</v>
      </c>
      <c r="F33" s="79"/>
      <c r="G33" s="54">
        <v>0.14824074074074076</v>
      </c>
      <c r="H33" s="57">
        <f t="shared" si="0"/>
        <v>0.9910244506344787</v>
      </c>
      <c r="I33" s="60">
        <f t="shared" si="1"/>
        <v>0.042044034978138654</v>
      </c>
      <c r="J33" s="66" t="s">
        <v>141</v>
      </c>
    </row>
    <row r="34" spans="1:10" s="37" customFormat="1" ht="21.75" customHeight="1">
      <c r="A34" s="37">
        <v>14</v>
      </c>
      <c r="B34" s="37">
        <v>5</v>
      </c>
      <c r="C34" s="38">
        <v>30</v>
      </c>
      <c r="D34" s="24" t="s">
        <v>82</v>
      </c>
      <c r="E34" s="45" t="s">
        <v>92</v>
      </c>
      <c r="G34" s="54">
        <v>0.14975694444444446</v>
      </c>
      <c r="H34" s="57">
        <f t="shared" si="0"/>
        <v>1.0011606313834729</v>
      </c>
      <c r="I34" s="60">
        <f t="shared" si="1"/>
        <v>0.04161836308833758</v>
      </c>
      <c r="J34" s="66" t="s">
        <v>313</v>
      </c>
    </row>
    <row r="35" spans="1:10" s="37" customFormat="1" ht="21.75" customHeight="1">
      <c r="A35" s="37">
        <v>218</v>
      </c>
      <c r="B35" s="37">
        <v>47</v>
      </c>
      <c r="C35" s="38">
        <v>31</v>
      </c>
      <c r="D35" s="24" t="s">
        <v>74</v>
      </c>
      <c r="E35" s="45" t="s">
        <v>67</v>
      </c>
      <c r="F35" s="79"/>
      <c r="G35" s="54">
        <v>0.13167824074074075</v>
      </c>
      <c r="H35" s="57">
        <f t="shared" si="0"/>
        <v>0.8803002166511917</v>
      </c>
      <c r="I35" s="60">
        <f t="shared" si="1"/>
        <v>0.04733233717148633</v>
      </c>
      <c r="J35" s="66" t="s">
        <v>141</v>
      </c>
    </row>
    <row r="36" spans="1:10" s="37" customFormat="1" ht="21.75" customHeight="1">
      <c r="A36" s="37">
        <v>99</v>
      </c>
      <c r="B36" s="37">
        <v>37</v>
      </c>
      <c r="C36" s="38">
        <v>32</v>
      </c>
      <c r="D36" s="24" t="s">
        <v>74</v>
      </c>
      <c r="E36" s="45" t="s">
        <v>67</v>
      </c>
      <c r="G36" s="54">
        <v>0.1340625</v>
      </c>
      <c r="H36" s="57">
        <f t="shared" si="0"/>
        <v>0.8962395543175489</v>
      </c>
      <c r="I36" s="60">
        <f t="shared" si="1"/>
        <v>0.046490546490546486</v>
      </c>
      <c r="J36" s="66" t="s">
        <v>140</v>
      </c>
    </row>
    <row r="37" spans="1:10" s="37" customFormat="1" ht="21.75" customHeight="1">
      <c r="A37" s="37">
        <v>866</v>
      </c>
      <c r="B37" s="37">
        <v>17</v>
      </c>
      <c r="C37" s="38">
        <v>33</v>
      </c>
      <c r="D37" s="24" t="s">
        <v>79</v>
      </c>
      <c r="E37" s="45" t="s">
        <v>80</v>
      </c>
      <c r="F37" s="79" t="s">
        <v>54</v>
      </c>
      <c r="G37" s="54">
        <v>0.16336805555555556</v>
      </c>
      <c r="H37" s="57">
        <f aca="true" t="shared" si="2" ref="H37:H68">G37/$G$5</f>
        <v>1.0921541318477253</v>
      </c>
      <c r="I37" s="60">
        <f aca="true" t="shared" si="3" ref="I37:I68">($G$5/G37)/24</f>
        <v>0.03815090329436769</v>
      </c>
      <c r="J37" s="66" t="s">
        <v>141</v>
      </c>
    </row>
    <row r="38" spans="1:10" s="37" customFormat="1" ht="21.75" customHeight="1">
      <c r="A38" s="37">
        <v>415</v>
      </c>
      <c r="B38" s="37">
        <v>22</v>
      </c>
      <c r="C38" s="38">
        <v>34</v>
      </c>
      <c r="D38" s="24" t="s">
        <v>79</v>
      </c>
      <c r="E38" s="45" t="s">
        <v>80</v>
      </c>
      <c r="F38" s="37" t="s">
        <v>54</v>
      </c>
      <c r="G38" s="54">
        <v>0.17377314814814815</v>
      </c>
      <c r="H38" s="57">
        <f t="shared" si="2"/>
        <v>1.161714639430517</v>
      </c>
      <c r="I38" s="60">
        <f t="shared" si="3"/>
        <v>0.0358665245770614</v>
      </c>
      <c r="J38" s="66" t="s">
        <v>140</v>
      </c>
    </row>
    <row r="39" spans="1:10" s="37" customFormat="1" ht="21.75" customHeight="1">
      <c r="A39" s="37">
        <v>414</v>
      </c>
      <c r="B39" s="37">
        <v>70</v>
      </c>
      <c r="C39" s="38">
        <v>35</v>
      </c>
      <c r="D39" s="24" t="s">
        <v>77</v>
      </c>
      <c r="E39" s="45" t="s">
        <v>78</v>
      </c>
      <c r="F39" s="37" t="s">
        <v>54</v>
      </c>
      <c r="G39" s="54">
        <v>0.17375</v>
      </c>
      <c r="H39" s="57">
        <f t="shared" si="2"/>
        <v>1.1615598885793872</v>
      </c>
      <c r="I39" s="60">
        <f t="shared" si="3"/>
        <v>0.03587130295763389</v>
      </c>
      <c r="J39" s="66" t="s">
        <v>140</v>
      </c>
    </row>
    <row r="40" spans="1:10" s="37" customFormat="1" ht="21.75" customHeight="1">
      <c r="A40" s="37">
        <v>663</v>
      </c>
      <c r="B40" s="37">
        <v>17</v>
      </c>
      <c r="C40" s="38">
        <v>36</v>
      </c>
      <c r="D40" s="24" t="s">
        <v>40</v>
      </c>
      <c r="E40" s="45" t="s">
        <v>49</v>
      </c>
      <c r="G40" s="54">
        <v>0.1323263888888889</v>
      </c>
      <c r="H40" s="57">
        <f t="shared" si="2"/>
        <v>0.8846332404828228</v>
      </c>
      <c r="I40" s="60">
        <f t="shared" si="3"/>
        <v>0.04710049855680923</v>
      </c>
      <c r="J40" s="66" t="s">
        <v>140</v>
      </c>
    </row>
    <row r="41" spans="1:10" s="37" customFormat="1" ht="21.75" customHeight="1">
      <c r="A41" s="37">
        <v>2353</v>
      </c>
      <c r="C41" s="38">
        <v>37</v>
      </c>
      <c r="D41" s="24" t="s">
        <v>40</v>
      </c>
      <c r="E41" s="45" t="s">
        <v>49</v>
      </c>
      <c r="G41" s="54">
        <v>0.13615740740740742</v>
      </c>
      <c r="H41" s="57">
        <f t="shared" si="2"/>
        <v>0.910244506344785</v>
      </c>
      <c r="I41" s="60">
        <f t="shared" si="3"/>
        <v>0.045775246514790875</v>
      </c>
      <c r="J41" s="66" t="s">
        <v>315</v>
      </c>
    </row>
    <row r="42" spans="1:10" s="37" customFormat="1" ht="21.75" customHeight="1">
      <c r="A42" s="37">
        <v>27</v>
      </c>
      <c r="B42" s="37">
        <v>2</v>
      </c>
      <c r="C42" s="38">
        <v>38</v>
      </c>
      <c r="D42" s="24" t="s">
        <v>56</v>
      </c>
      <c r="E42" s="45" t="s">
        <v>57</v>
      </c>
      <c r="G42" s="54">
        <v>0.12032407407407408</v>
      </c>
      <c r="H42" s="57">
        <f t="shared" si="2"/>
        <v>0.8043949241720831</v>
      </c>
      <c r="I42" s="60">
        <f t="shared" si="3"/>
        <v>0.05179876875721431</v>
      </c>
      <c r="J42" s="66" t="s">
        <v>140</v>
      </c>
    </row>
    <row r="43" spans="1:10" s="37" customFormat="1" ht="21.75" customHeight="1">
      <c r="A43" s="37">
        <v>108</v>
      </c>
      <c r="B43" s="37">
        <v>11</v>
      </c>
      <c r="C43" s="38">
        <v>39</v>
      </c>
      <c r="D43" s="24" t="s">
        <v>56</v>
      </c>
      <c r="E43" s="45" t="s">
        <v>57</v>
      </c>
      <c r="F43" s="79"/>
      <c r="G43" s="54">
        <v>0.12224537037037037</v>
      </c>
      <c r="H43" s="57">
        <f t="shared" si="2"/>
        <v>0.8172392448158465</v>
      </c>
      <c r="I43" s="60">
        <f t="shared" si="3"/>
        <v>0.05098466199583412</v>
      </c>
      <c r="J43" s="66" t="s">
        <v>141</v>
      </c>
    </row>
    <row r="44" spans="1:10" s="37" customFormat="1" ht="21.75" customHeight="1">
      <c r="A44" s="82">
        <v>577</v>
      </c>
      <c r="B44" s="82">
        <v>112</v>
      </c>
      <c r="C44" s="38">
        <v>40</v>
      </c>
      <c r="D44" s="87" t="s">
        <v>147</v>
      </c>
      <c r="E44" s="79" t="s">
        <v>148</v>
      </c>
      <c r="F44" s="79" t="s">
        <v>54</v>
      </c>
      <c r="G44" s="54">
        <v>0.15027777777777776</v>
      </c>
      <c r="H44" s="57">
        <f t="shared" si="2"/>
        <v>1.0046425255338904</v>
      </c>
      <c r="I44" s="238">
        <f t="shared" si="3"/>
        <v>0.04147412199630315</v>
      </c>
      <c r="J44" s="287" t="s">
        <v>141</v>
      </c>
    </row>
    <row r="45" spans="1:10" s="37" customFormat="1" ht="21.75" customHeight="1">
      <c r="A45" s="37">
        <v>246</v>
      </c>
      <c r="B45" s="37">
        <v>23</v>
      </c>
      <c r="C45" s="38">
        <v>41</v>
      </c>
      <c r="D45" s="24" t="s">
        <v>147</v>
      </c>
      <c r="E45" s="45" t="s">
        <v>148</v>
      </c>
      <c r="F45" s="37" t="s">
        <v>133</v>
      </c>
      <c r="G45" s="54">
        <v>0.15520833333333334</v>
      </c>
      <c r="H45" s="57">
        <f t="shared" si="2"/>
        <v>1.0376044568245126</v>
      </c>
      <c r="I45" s="60">
        <f t="shared" si="3"/>
        <v>0.040156599552572704</v>
      </c>
      <c r="J45" s="66" t="s">
        <v>140</v>
      </c>
    </row>
    <row r="46" spans="1:10" s="37" customFormat="1" ht="21.75" customHeight="1">
      <c r="A46" s="37">
        <v>1186</v>
      </c>
      <c r="B46" s="37">
        <v>146</v>
      </c>
      <c r="C46" s="38">
        <v>42</v>
      </c>
      <c r="D46" s="24" t="s">
        <v>175</v>
      </c>
      <c r="E46" s="45" t="s">
        <v>108</v>
      </c>
      <c r="F46" s="79" t="s">
        <v>133</v>
      </c>
      <c r="G46" s="54">
        <v>0.1778587962962963</v>
      </c>
      <c r="H46" s="57">
        <f t="shared" si="2"/>
        <v>1.1890281646549057</v>
      </c>
      <c r="I46" s="60">
        <f t="shared" si="3"/>
        <v>0.035042623804255865</v>
      </c>
      <c r="J46" s="66" t="s">
        <v>141</v>
      </c>
    </row>
    <row r="47" spans="1:10" s="37" customFormat="1" ht="21.75" customHeight="1">
      <c r="A47" s="37">
        <v>24</v>
      </c>
      <c r="B47" s="37">
        <v>10</v>
      </c>
      <c r="C47" s="38">
        <v>43</v>
      </c>
      <c r="D47" s="24" t="s">
        <v>250</v>
      </c>
      <c r="E47" s="45" t="s">
        <v>251</v>
      </c>
      <c r="G47" s="54">
        <v>0.15762731481481482</v>
      </c>
      <c r="H47" s="57">
        <f t="shared" si="2"/>
        <v>1.0537759207675643</v>
      </c>
      <c r="I47" s="60">
        <f t="shared" si="3"/>
        <v>0.039540348043174973</v>
      </c>
      <c r="J47" s="66" t="s">
        <v>313</v>
      </c>
    </row>
    <row r="48" spans="1:10" s="37" customFormat="1" ht="21.75" customHeight="1">
      <c r="A48" s="37">
        <v>27</v>
      </c>
      <c r="C48" s="38">
        <v>44</v>
      </c>
      <c r="D48" s="24" t="s">
        <v>324</v>
      </c>
      <c r="E48" s="45" t="s">
        <v>325</v>
      </c>
      <c r="F48" s="82"/>
      <c r="G48" s="54">
        <v>0.1289236111111111</v>
      </c>
      <c r="H48" s="57">
        <f t="shared" si="2"/>
        <v>0.8618848653667597</v>
      </c>
      <c r="I48" s="60">
        <f t="shared" si="3"/>
        <v>0.04834365741987611</v>
      </c>
      <c r="J48" s="66" t="s">
        <v>326</v>
      </c>
    </row>
    <row r="49" spans="1:10" s="37" customFormat="1" ht="21.75" customHeight="1">
      <c r="A49" s="37">
        <v>6</v>
      </c>
      <c r="C49" s="38">
        <v>45</v>
      </c>
      <c r="D49" s="24" t="s">
        <v>324</v>
      </c>
      <c r="E49" s="45" t="s">
        <v>325</v>
      </c>
      <c r="F49" s="82" t="s">
        <v>54</v>
      </c>
      <c r="G49" s="54">
        <v>0.1298726851851852</v>
      </c>
      <c r="H49" s="57">
        <f t="shared" si="2"/>
        <v>0.8682296502630765</v>
      </c>
      <c r="I49" s="60">
        <f t="shared" si="3"/>
        <v>0.04799037518937705</v>
      </c>
      <c r="J49" s="66" t="s">
        <v>140</v>
      </c>
    </row>
    <row r="50" spans="1:10" s="37" customFormat="1" ht="21.75" customHeight="1">
      <c r="A50" s="37">
        <v>1094</v>
      </c>
      <c r="C50" s="38">
        <v>46</v>
      </c>
      <c r="D50" s="24" t="s">
        <v>324</v>
      </c>
      <c r="E50" s="45" t="s">
        <v>325</v>
      </c>
      <c r="F50" s="82"/>
      <c r="G50" s="54">
        <v>0.17738425925925927</v>
      </c>
      <c r="H50" s="57">
        <f t="shared" si="2"/>
        <v>1.1858557722067473</v>
      </c>
      <c r="I50" s="60">
        <f t="shared" si="3"/>
        <v>0.03513636956805428</v>
      </c>
      <c r="J50" s="66" t="s">
        <v>327</v>
      </c>
    </row>
    <row r="51" spans="1:10" s="37" customFormat="1" ht="21.75" customHeight="1">
      <c r="A51" s="37">
        <v>929</v>
      </c>
      <c r="B51" s="37">
        <v>30</v>
      </c>
      <c r="C51" s="38">
        <v>47</v>
      </c>
      <c r="D51" s="24" t="s">
        <v>39</v>
      </c>
      <c r="E51" s="45" t="s">
        <v>23</v>
      </c>
      <c r="G51" s="54">
        <v>0.14144675925925926</v>
      </c>
      <c r="H51" s="57">
        <f t="shared" si="2"/>
        <v>0.9456050758279172</v>
      </c>
      <c r="I51" s="60">
        <f t="shared" si="3"/>
        <v>0.04406349725881679</v>
      </c>
      <c r="J51" s="66" t="s">
        <v>140</v>
      </c>
    </row>
    <row r="52" spans="1:10" s="37" customFormat="1" ht="21.75" customHeight="1">
      <c r="A52" s="37">
        <v>1244</v>
      </c>
      <c r="C52" s="38">
        <v>48</v>
      </c>
      <c r="D52" s="24" t="s">
        <v>39</v>
      </c>
      <c r="E52" s="45" t="s">
        <v>23</v>
      </c>
      <c r="G52" s="54">
        <v>0.148125</v>
      </c>
      <c r="H52" s="57">
        <f t="shared" si="2"/>
        <v>0.9902506963788302</v>
      </c>
      <c r="I52" s="60">
        <f t="shared" si="3"/>
        <v>0.042076887013595875</v>
      </c>
      <c r="J52" s="66" t="s">
        <v>226</v>
      </c>
    </row>
    <row r="53" spans="1:10" s="37" customFormat="1" ht="21.75" customHeight="1">
      <c r="A53" s="37">
        <v>15</v>
      </c>
      <c r="B53" s="37">
        <v>6</v>
      </c>
      <c r="C53" s="38">
        <v>49</v>
      </c>
      <c r="D53" s="24" t="s">
        <v>38</v>
      </c>
      <c r="E53" s="45" t="s">
        <v>48</v>
      </c>
      <c r="G53" s="54">
        <v>0.1547337962962963</v>
      </c>
      <c r="H53" s="57">
        <f t="shared" si="2"/>
        <v>1.0344320643763543</v>
      </c>
      <c r="I53" s="60">
        <f t="shared" si="3"/>
        <v>0.040279751664298</v>
      </c>
      <c r="J53" s="66" t="s">
        <v>313</v>
      </c>
    </row>
    <row r="54" spans="1:10" s="37" customFormat="1" ht="21.75" customHeight="1">
      <c r="A54" s="82">
        <v>475</v>
      </c>
      <c r="B54" s="82">
        <v>44</v>
      </c>
      <c r="C54" s="38">
        <v>50</v>
      </c>
      <c r="D54" s="87" t="s">
        <v>110</v>
      </c>
      <c r="E54" s="79" t="s">
        <v>190</v>
      </c>
      <c r="F54" s="79"/>
      <c r="G54" s="54">
        <v>0.14601851851851852</v>
      </c>
      <c r="H54" s="57">
        <f t="shared" si="2"/>
        <v>0.9761683689260292</v>
      </c>
      <c r="I54" s="238">
        <f t="shared" si="3"/>
        <v>0.04268389346861128</v>
      </c>
      <c r="J54" s="287" t="s">
        <v>141</v>
      </c>
    </row>
    <row r="55" spans="1:10" s="37" customFormat="1" ht="21.75" customHeight="1">
      <c r="A55" s="37">
        <v>129</v>
      </c>
      <c r="B55" s="37">
        <v>24</v>
      </c>
      <c r="C55" s="38">
        <v>51</v>
      </c>
      <c r="D55" s="24" t="s">
        <v>40</v>
      </c>
      <c r="E55" s="45" t="s">
        <v>24</v>
      </c>
      <c r="F55" s="79" t="s">
        <v>54</v>
      </c>
      <c r="G55" s="54">
        <v>0.12347222222222222</v>
      </c>
      <c r="H55" s="57">
        <f t="shared" si="2"/>
        <v>0.8254410399257197</v>
      </c>
      <c r="I55" s="60">
        <f t="shared" si="3"/>
        <v>0.05047806524184476</v>
      </c>
      <c r="J55" s="66" t="s">
        <v>141</v>
      </c>
    </row>
    <row r="56" spans="1:10" s="37" customFormat="1" ht="21.75" customHeight="1">
      <c r="A56" s="37">
        <v>42</v>
      </c>
      <c r="B56" s="37">
        <v>21</v>
      </c>
      <c r="C56" s="38">
        <v>52</v>
      </c>
      <c r="D56" s="24" t="s">
        <v>40</v>
      </c>
      <c r="E56" s="45" t="s">
        <v>24</v>
      </c>
      <c r="G56" s="54">
        <v>0.1246412037037037</v>
      </c>
      <c r="H56" s="57">
        <f t="shared" si="2"/>
        <v>0.8332559579077685</v>
      </c>
      <c r="I56" s="60">
        <f t="shared" si="3"/>
        <v>0.05000464295663478</v>
      </c>
      <c r="J56" s="66" t="s">
        <v>140</v>
      </c>
    </row>
    <row r="57" spans="3:10" s="37" customFormat="1" ht="21.75" customHeight="1">
      <c r="C57" s="38">
        <v>53</v>
      </c>
      <c r="D57" s="24" t="s">
        <v>75</v>
      </c>
      <c r="E57" s="45" t="s">
        <v>76</v>
      </c>
      <c r="F57" s="82"/>
      <c r="G57" s="54">
        <v>0.14641203703703703</v>
      </c>
      <c r="H57" s="57">
        <f t="shared" si="2"/>
        <v>0.9787991333952337</v>
      </c>
      <c r="I57" s="60">
        <f t="shared" si="3"/>
        <v>0.0425691699604743</v>
      </c>
      <c r="J57" s="66" t="s">
        <v>314</v>
      </c>
    </row>
    <row r="58" spans="1:10" s="37" customFormat="1" ht="21.75" customHeight="1">
      <c r="A58" s="37" t="s">
        <v>233</v>
      </c>
      <c r="C58" s="38">
        <v>54</v>
      </c>
      <c r="D58" s="24" t="s">
        <v>75</v>
      </c>
      <c r="E58" s="45" t="s">
        <v>76</v>
      </c>
      <c r="F58" s="82"/>
      <c r="G58" s="54">
        <v>0.15068287037037037</v>
      </c>
      <c r="H58" s="57">
        <f t="shared" si="2"/>
        <v>1.00735066542866</v>
      </c>
      <c r="I58" s="60">
        <f t="shared" si="3"/>
        <v>0.04136262385743913</v>
      </c>
      <c r="J58" s="66" t="s">
        <v>231</v>
      </c>
    </row>
    <row r="59" spans="1:10" s="37" customFormat="1" ht="21.75" customHeight="1">
      <c r="A59" s="37">
        <v>5999</v>
      </c>
      <c r="C59" s="38">
        <v>55</v>
      </c>
      <c r="D59" s="24" t="s">
        <v>75</v>
      </c>
      <c r="E59" s="45" t="s">
        <v>76</v>
      </c>
      <c r="F59" s="82"/>
      <c r="G59" s="54">
        <v>0.1523611111111111</v>
      </c>
      <c r="H59" s="57">
        <f t="shared" si="2"/>
        <v>1.0185701021355618</v>
      </c>
      <c r="I59" s="60">
        <f t="shared" si="3"/>
        <v>0.04090701914311759</v>
      </c>
      <c r="J59" s="66" t="s">
        <v>232</v>
      </c>
    </row>
    <row r="60" spans="1:10" s="37" customFormat="1" ht="21.75" customHeight="1">
      <c r="A60" s="37">
        <v>17</v>
      </c>
      <c r="B60" s="37">
        <v>7</v>
      </c>
      <c r="C60" s="38">
        <v>56</v>
      </c>
      <c r="D60" s="24" t="s">
        <v>75</v>
      </c>
      <c r="E60" s="45" t="s">
        <v>76</v>
      </c>
      <c r="G60" s="54">
        <v>0.1555439814814815</v>
      </c>
      <c r="H60" s="57">
        <f t="shared" si="2"/>
        <v>1.039848344165893</v>
      </c>
      <c r="I60" s="60">
        <f t="shared" si="3"/>
        <v>0.04006994568048217</v>
      </c>
      <c r="J60" s="66" t="s">
        <v>313</v>
      </c>
    </row>
    <row r="61" spans="1:10" s="37" customFormat="1" ht="21.75" customHeight="1">
      <c r="A61" s="37">
        <v>29</v>
      </c>
      <c r="B61" s="37">
        <v>3</v>
      </c>
      <c r="C61" s="38">
        <v>57</v>
      </c>
      <c r="D61" s="24" t="s">
        <v>34</v>
      </c>
      <c r="E61" s="45" t="s">
        <v>26</v>
      </c>
      <c r="G61" s="54">
        <v>0.12146990740740742</v>
      </c>
      <c r="H61" s="57">
        <f t="shared" si="2"/>
        <v>0.8120550913030024</v>
      </c>
      <c r="I61" s="60">
        <f t="shared" si="3"/>
        <v>0.05131014768937588</v>
      </c>
      <c r="J61" s="66" t="s">
        <v>140</v>
      </c>
    </row>
    <row r="62" spans="1:10" s="37" customFormat="1" ht="21.75" customHeight="1">
      <c r="A62" s="37">
        <v>2</v>
      </c>
      <c r="B62" s="37">
        <v>1</v>
      </c>
      <c r="C62" s="38">
        <v>58</v>
      </c>
      <c r="D62" s="24" t="s">
        <v>34</v>
      </c>
      <c r="E62" s="45" t="s">
        <v>26</v>
      </c>
      <c r="G62" s="54">
        <v>0.1263425925925926</v>
      </c>
      <c r="H62" s="57">
        <f t="shared" si="2"/>
        <v>0.8446301454658002</v>
      </c>
      <c r="I62" s="60">
        <f t="shared" si="3"/>
        <v>0.04933125687064859</v>
      </c>
      <c r="J62" s="66" t="s">
        <v>313</v>
      </c>
    </row>
    <row r="63" spans="1:10" s="37" customFormat="1" ht="21.75" customHeight="1">
      <c r="A63" s="37">
        <v>45</v>
      </c>
      <c r="C63" s="38">
        <v>59</v>
      </c>
      <c r="D63" s="24" t="s">
        <v>34</v>
      </c>
      <c r="E63" s="45" t="s">
        <v>26</v>
      </c>
      <c r="G63" s="54">
        <v>0.1751736111111111</v>
      </c>
      <c r="H63" s="57">
        <f t="shared" si="2"/>
        <v>1.1710770659238625</v>
      </c>
      <c r="I63" s="60">
        <f t="shared" si="3"/>
        <v>0.03557978196233895</v>
      </c>
      <c r="J63" s="66" t="s">
        <v>228</v>
      </c>
    </row>
    <row r="64" spans="1:10" s="37" customFormat="1" ht="21.75" customHeight="1">
      <c r="A64" s="37">
        <v>416</v>
      </c>
      <c r="B64" s="37">
        <v>71</v>
      </c>
      <c r="C64" s="38">
        <v>60</v>
      </c>
      <c r="D64" s="24" t="s">
        <v>124</v>
      </c>
      <c r="E64" s="45" t="s">
        <v>52</v>
      </c>
      <c r="G64" s="54">
        <v>0.17375</v>
      </c>
      <c r="H64" s="57">
        <f t="shared" si="2"/>
        <v>1.1615598885793872</v>
      </c>
      <c r="I64" s="60">
        <f t="shared" si="3"/>
        <v>0.03587130295763389</v>
      </c>
      <c r="J64" s="66" t="s">
        <v>140</v>
      </c>
    </row>
    <row r="65" spans="1:10" s="37" customFormat="1" ht="21.75" customHeight="1">
      <c r="A65" s="37">
        <v>207</v>
      </c>
      <c r="B65" s="37">
        <v>33</v>
      </c>
      <c r="C65" s="38">
        <v>61</v>
      </c>
      <c r="D65" s="24" t="s">
        <v>34</v>
      </c>
      <c r="E65" s="45" t="s">
        <v>125</v>
      </c>
      <c r="F65" s="79"/>
      <c r="G65" s="54">
        <v>0.13087962962962962</v>
      </c>
      <c r="H65" s="57">
        <f t="shared" si="2"/>
        <v>0.8749613122872176</v>
      </c>
      <c r="I65" s="60">
        <f t="shared" si="3"/>
        <v>0.047621153165900244</v>
      </c>
      <c r="J65" s="66" t="s">
        <v>141</v>
      </c>
    </row>
    <row r="66" spans="1:10" s="37" customFormat="1" ht="21.75" customHeight="1">
      <c r="A66" s="37">
        <v>2356</v>
      </c>
      <c r="C66" s="38">
        <v>62</v>
      </c>
      <c r="D66" s="24" t="s">
        <v>34</v>
      </c>
      <c r="E66" s="45" t="s">
        <v>125</v>
      </c>
      <c r="G66" s="54">
        <v>0.16811342592592593</v>
      </c>
      <c r="H66" s="57">
        <f t="shared" si="2"/>
        <v>1.12387805632931</v>
      </c>
      <c r="I66" s="60">
        <f t="shared" si="3"/>
        <v>0.03707401032702237</v>
      </c>
      <c r="J66" s="66" t="s">
        <v>226</v>
      </c>
    </row>
    <row r="67" spans="1:10" s="37" customFormat="1" ht="21.75" customHeight="1">
      <c r="A67" s="37">
        <v>682</v>
      </c>
      <c r="B67" s="37">
        <v>126</v>
      </c>
      <c r="C67" s="38">
        <v>63</v>
      </c>
      <c r="D67" s="24" t="s">
        <v>18</v>
      </c>
      <c r="E67" s="45" t="s">
        <v>27</v>
      </c>
      <c r="F67" s="79" t="s">
        <v>54</v>
      </c>
      <c r="G67" s="54">
        <v>0.1551736111111111</v>
      </c>
      <c r="H67" s="57">
        <f t="shared" si="2"/>
        <v>1.0373723305478182</v>
      </c>
      <c r="I67" s="60">
        <f t="shared" si="3"/>
        <v>0.04016558514208995</v>
      </c>
      <c r="J67" s="66" t="s">
        <v>141</v>
      </c>
    </row>
    <row r="68" spans="1:10" s="37" customFormat="1" ht="21.75" customHeight="1">
      <c r="A68" s="37">
        <v>1954</v>
      </c>
      <c r="C68" s="38">
        <v>64</v>
      </c>
      <c r="D68" s="24" t="s">
        <v>18</v>
      </c>
      <c r="E68" s="45" t="s">
        <v>27</v>
      </c>
      <c r="G68" s="54">
        <v>0.16114583333333332</v>
      </c>
      <c r="H68" s="57">
        <f t="shared" si="2"/>
        <v>1.0772980501392757</v>
      </c>
      <c r="I68" s="60">
        <f t="shared" si="3"/>
        <v>0.038677009265244554</v>
      </c>
      <c r="J68" s="66" t="s">
        <v>226</v>
      </c>
    </row>
    <row r="69" spans="1:10" s="37" customFormat="1" ht="21.75" customHeight="1">
      <c r="A69" s="37">
        <v>1054</v>
      </c>
      <c r="B69" s="37">
        <v>196</v>
      </c>
      <c r="C69" s="38">
        <v>65</v>
      </c>
      <c r="D69" s="24" t="s">
        <v>134</v>
      </c>
      <c r="E69" s="45" t="s">
        <v>135</v>
      </c>
      <c r="F69" s="79"/>
      <c r="G69" s="54">
        <v>0.1719328703703704</v>
      </c>
      <c r="H69" s="57">
        <f aca="true" t="shared" si="4" ref="H69:H86">G69/$G$5</f>
        <v>1.1494119467657073</v>
      </c>
      <c r="I69" s="60">
        <f aca="true" t="shared" si="5" ref="I69:I86">($G$5/G69)/24</f>
        <v>0.03625042073375967</v>
      </c>
      <c r="J69" s="66" t="s">
        <v>141</v>
      </c>
    </row>
    <row r="70" spans="1:10" s="37" customFormat="1" ht="21.75" customHeight="1">
      <c r="A70" s="37">
        <v>246</v>
      </c>
      <c r="B70" s="37">
        <v>41</v>
      </c>
      <c r="C70" s="38">
        <v>66</v>
      </c>
      <c r="D70" s="24" t="s">
        <v>43</v>
      </c>
      <c r="E70" s="45" t="s">
        <v>29</v>
      </c>
      <c r="F70" s="79" t="s">
        <v>54</v>
      </c>
      <c r="G70" s="54">
        <v>0.13380787037037037</v>
      </c>
      <c r="H70" s="57">
        <f t="shared" si="4"/>
        <v>0.8945372949551224</v>
      </c>
      <c r="I70" s="60">
        <f t="shared" si="5"/>
        <v>0.04657901565608511</v>
      </c>
      <c r="J70" s="66" t="s">
        <v>141</v>
      </c>
    </row>
    <row r="71" spans="1:10" s="37" customFormat="1" ht="21.75" customHeight="1">
      <c r="A71" s="37">
        <v>2898</v>
      </c>
      <c r="C71" s="38">
        <v>67</v>
      </c>
      <c r="D71" s="24" t="s">
        <v>43</v>
      </c>
      <c r="E71" s="45" t="s">
        <v>29</v>
      </c>
      <c r="F71" s="37" t="s">
        <v>53</v>
      </c>
      <c r="G71" s="54">
        <v>0.13859953703703703</v>
      </c>
      <c r="H71" s="57">
        <f t="shared" si="4"/>
        <v>0.9265707211389663</v>
      </c>
      <c r="I71" s="60">
        <f t="shared" si="5"/>
        <v>0.04496868475991649</v>
      </c>
      <c r="J71" s="66" t="s">
        <v>232</v>
      </c>
    </row>
    <row r="72" spans="1:10" s="37" customFormat="1" ht="21.75" customHeight="1">
      <c r="A72" s="37">
        <v>205</v>
      </c>
      <c r="B72" s="37">
        <v>2</v>
      </c>
      <c r="C72" s="38">
        <v>68</v>
      </c>
      <c r="D72" s="24" t="s">
        <v>63</v>
      </c>
      <c r="E72" s="45" t="s">
        <v>64</v>
      </c>
      <c r="G72" s="54">
        <v>0.12696759259259258</v>
      </c>
      <c r="H72" s="57">
        <f t="shared" si="4"/>
        <v>0.8488084184463014</v>
      </c>
      <c r="I72" s="60">
        <f t="shared" si="5"/>
        <v>0.04908842297174112</v>
      </c>
      <c r="J72" s="66" t="s">
        <v>140</v>
      </c>
    </row>
    <row r="73" spans="1:10" s="37" customFormat="1" ht="21.75" customHeight="1">
      <c r="A73" s="37">
        <v>1243</v>
      </c>
      <c r="C73" s="38">
        <v>69</v>
      </c>
      <c r="D73" s="24" t="s">
        <v>44</v>
      </c>
      <c r="E73" s="45" t="s">
        <v>30</v>
      </c>
      <c r="G73" s="54">
        <v>0.148125</v>
      </c>
      <c r="H73" s="57">
        <f t="shared" si="4"/>
        <v>0.9902506963788302</v>
      </c>
      <c r="I73" s="60">
        <f t="shared" si="5"/>
        <v>0.042076887013595875</v>
      </c>
      <c r="J73" s="66" t="s">
        <v>226</v>
      </c>
    </row>
    <row r="74" spans="1:10" s="37" customFormat="1" ht="21.75" customHeight="1">
      <c r="A74" s="37">
        <v>289</v>
      </c>
      <c r="B74" s="37">
        <v>61</v>
      </c>
      <c r="C74" s="38">
        <v>70</v>
      </c>
      <c r="D74" s="24" t="s">
        <v>98</v>
      </c>
      <c r="E74" s="45" t="s">
        <v>99</v>
      </c>
      <c r="F74" s="37" t="s">
        <v>54</v>
      </c>
      <c r="G74" s="54">
        <v>0.1585648148148148</v>
      </c>
      <c r="H74" s="57">
        <f t="shared" si="4"/>
        <v>1.0600433302383163</v>
      </c>
      <c r="I74" s="60">
        <f t="shared" si="5"/>
        <v>0.03930656934306569</v>
      </c>
      <c r="J74" s="66" t="s">
        <v>140</v>
      </c>
    </row>
    <row r="75" spans="1:10" s="37" customFormat="1" ht="21.75" customHeight="1">
      <c r="A75" s="37">
        <v>709</v>
      </c>
      <c r="B75" s="37">
        <v>8</v>
      </c>
      <c r="C75" s="38">
        <v>71</v>
      </c>
      <c r="D75" s="24" t="s">
        <v>70</v>
      </c>
      <c r="E75" s="45" t="s">
        <v>71</v>
      </c>
      <c r="F75" s="79"/>
      <c r="G75" s="54">
        <v>0.15633101851851852</v>
      </c>
      <c r="H75" s="57">
        <f t="shared" si="4"/>
        <v>1.0451098731043023</v>
      </c>
      <c r="I75" s="60">
        <f t="shared" si="5"/>
        <v>0.03986821648034352</v>
      </c>
      <c r="J75" s="66" t="s">
        <v>141</v>
      </c>
    </row>
    <row r="76" spans="1:10" s="37" customFormat="1" ht="21.75" customHeight="1">
      <c r="A76" s="37">
        <v>153</v>
      </c>
      <c r="B76" s="37">
        <v>28</v>
      </c>
      <c r="C76" s="38">
        <v>72</v>
      </c>
      <c r="D76" s="24" t="s">
        <v>90</v>
      </c>
      <c r="E76" s="45" t="s">
        <v>220</v>
      </c>
      <c r="F76" s="79" t="s">
        <v>54</v>
      </c>
      <c r="G76" s="54">
        <v>0.12510416666666666</v>
      </c>
      <c r="H76" s="57">
        <f t="shared" si="4"/>
        <v>0.8363509749303621</v>
      </c>
      <c r="I76" s="60">
        <f t="shared" si="5"/>
        <v>0.049819594782126005</v>
      </c>
      <c r="J76" s="66" t="s">
        <v>141</v>
      </c>
    </row>
    <row r="77" spans="1:10" s="37" customFormat="1" ht="21.75" customHeight="1">
      <c r="A77" s="37">
        <v>5</v>
      </c>
      <c r="B77" s="37">
        <v>2</v>
      </c>
      <c r="C77" s="38">
        <v>73</v>
      </c>
      <c r="D77" s="24" t="s">
        <v>90</v>
      </c>
      <c r="E77" s="45" t="s">
        <v>220</v>
      </c>
      <c r="G77" s="54">
        <v>0.13324074074074074</v>
      </c>
      <c r="H77" s="57">
        <f t="shared" si="4"/>
        <v>0.8907458991024452</v>
      </c>
      <c r="I77" s="60">
        <f t="shared" si="5"/>
        <v>0.046777275886031956</v>
      </c>
      <c r="J77" s="66" t="s">
        <v>313</v>
      </c>
    </row>
    <row r="78" spans="1:10" s="37" customFormat="1" ht="21.75" customHeight="1">
      <c r="A78" s="37">
        <v>1135</v>
      </c>
      <c r="B78" s="37">
        <v>19</v>
      </c>
      <c r="C78" s="38">
        <v>74</v>
      </c>
      <c r="D78" s="24" t="s">
        <v>46</v>
      </c>
      <c r="E78" s="45" t="s">
        <v>31</v>
      </c>
      <c r="F78" s="79"/>
      <c r="G78" s="54">
        <v>0.1757291666666667</v>
      </c>
      <c r="H78" s="57">
        <f t="shared" si="4"/>
        <v>1.1747910863509752</v>
      </c>
      <c r="I78" s="60">
        <f t="shared" si="5"/>
        <v>0.03546729895277612</v>
      </c>
      <c r="J78" s="66" t="s">
        <v>141</v>
      </c>
    </row>
    <row r="79" spans="1:10" s="37" customFormat="1" ht="21.75" customHeight="1">
      <c r="A79" s="37">
        <v>597</v>
      </c>
      <c r="B79" s="37">
        <v>136</v>
      </c>
      <c r="C79" s="38">
        <v>75</v>
      </c>
      <c r="D79" s="24" t="s">
        <v>126</v>
      </c>
      <c r="E79" s="45" t="s">
        <v>127</v>
      </c>
      <c r="F79" s="79"/>
      <c r="G79" s="54">
        <v>0.15134259259259258</v>
      </c>
      <c r="H79" s="57">
        <f t="shared" si="4"/>
        <v>1.011761064685856</v>
      </c>
      <c r="I79" s="60">
        <f t="shared" si="5"/>
        <v>0.041182318751911896</v>
      </c>
      <c r="J79" s="66" t="s">
        <v>141</v>
      </c>
    </row>
    <row r="80" spans="1:10" s="37" customFormat="1" ht="21.75" customHeight="1">
      <c r="A80" s="82">
        <v>10</v>
      </c>
      <c r="B80" s="82">
        <v>4</v>
      </c>
      <c r="C80" s="38">
        <v>76</v>
      </c>
      <c r="D80" s="87" t="s">
        <v>245</v>
      </c>
      <c r="E80" s="79" t="s">
        <v>246</v>
      </c>
      <c r="F80" s="82"/>
      <c r="G80" s="54">
        <v>0.14528935185185185</v>
      </c>
      <c r="H80" s="57">
        <f t="shared" si="4"/>
        <v>0.9712937171154442</v>
      </c>
      <c r="I80" s="238">
        <f t="shared" si="5"/>
        <v>0.04289811200509838</v>
      </c>
      <c r="J80" s="287" t="s">
        <v>313</v>
      </c>
    </row>
    <row r="81" spans="1:10" s="37" customFormat="1" ht="21.75" customHeight="1">
      <c r="A81" s="37">
        <v>454</v>
      </c>
      <c r="B81" s="37">
        <v>75</v>
      </c>
      <c r="C81" s="38">
        <v>77</v>
      </c>
      <c r="D81" s="24" t="s">
        <v>13</v>
      </c>
      <c r="E81" s="45" t="s">
        <v>15</v>
      </c>
      <c r="F81" s="37" t="s">
        <v>54</v>
      </c>
      <c r="G81" s="54">
        <v>0.18163194444444444</v>
      </c>
      <c r="H81" s="57">
        <f t="shared" si="4"/>
        <v>1.2142525533890438</v>
      </c>
      <c r="I81" s="60">
        <f t="shared" si="5"/>
        <v>0.034314662588415215</v>
      </c>
      <c r="J81" s="66" t="s">
        <v>140</v>
      </c>
    </row>
    <row r="82" spans="1:10" s="37" customFormat="1" ht="21.75" customHeight="1">
      <c r="A82" s="37">
        <v>39</v>
      </c>
      <c r="B82" s="37">
        <v>13</v>
      </c>
      <c r="C82" s="38">
        <v>78</v>
      </c>
      <c r="D82" s="24" t="s">
        <v>13</v>
      </c>
      <c r="E82" s="45" t="s">
        <v>15</v>
      </c>
      <c r="G82" s="54">
        <v>0.18530092592592592</v>
      </c>
      <c r="H82" s="57">
        <f t="shared" si="4"/>
        <v>1.2387805632930982</v>
      </c>
      <c r="I82" s="60">
        <f t="shared" si="5"/>
        <v>0.03363522798251093</v>
      </c>
      <c r="J82" s="66" t="s">
        <v>313</v>
      </c>
    </row>
    <row r="83" spans="1:10" s="37" customFormat="1" ht="21.75" customHeight="1">
      <c r="A83" s="37">
        <v>185</v>
      </c>
      <c r="B83" s="37">
        <v>1</v>
      </c>
      <c r="C83" s="38">
        <v>79</v>
      </c>
      <c r="D83" s="24" t="s">
        <v>13</v>
      </c>
      <c r="E83" s="45" t="s">
        <v>15</v>
      </c>
      <c r="G83" s="54">
        <v>0.1876273148148148</v>
      </c>
      <c r="H83" s="57">
        <f t="shared" si="4"/>
        <v>1.254333023831631</v>
      </c>
      <c r="I83" s="60">
        <f t="shared" si="5"/>
        <v>0.033218185182900505</v>
      </c>
      <c r="J83" s="66" t="s">
        <v>227</v>
      </c>
    </row>
    <row r="84" spans="1:10" s="37" customFormat="1" ht="21.75" customHeight="1">
      <c r="A84" s="37" t="s">
        <v>229</v>
      </c>
      <c r="C84" s="38">
        <v>80</v>
      </c>
      <c r="D84" s="24" t="s">
        <v>13</v>
      </c>
      <c r="E84" s="45" t="s">
        <v>15</v>
      </c>
      <c r="G84" s="54" t="s">
        <v>230</v>
      </c>
      <c r="H84" s="57" t="e">
        <f t="shared" si="4"/>
        <v>#VALUE!</v>
      </c>
      <c r="I84" s="60" t="e">
        <f t="shared" si="5"/>
        <v>#VALUE!</v>
      </c>
      <c r="J84" s="66" t="s">
        <v>228</v>
      </c>
    </row>
    <row r="85" spans="1:10" s="37" customFormat="1" ht="21.75" customHeight="1">
      <c r="A85" s="37">
        <v>19</v>
      </c>
      <c r="B85" s="37">
        <v>1</v>
      </c>
      <c r="C85" s="38">
        <v>81</v>
      </c>
      <c r="D85" s="24" t="s">
        <v>68</v>
      </c>
      <c r="E85" s="45" t="s">
        <v>69</v>
      </c>
      <c r="G85" s="54">
        <v>0.1141550925925926</v>
      </c>
      <c r="H85" s="57">
        <f t="shared" si="4"/>
        <v>0.763153822346023</v>
      </c>
      <c r="I85" s="60">
        <f t="shared" si="5"/>
        <v>0.05459799249721179</v>
      </c>
      <c r="J85" s="66" t="s">
        <v>140</v>
      </c>
    </row>
    <row r="86" spans="1:11" s="37" customFormat="1" ht="21.75" customHeight="1">
      <c r="A86" s="37">
        <v>1</v>
      </c>
      <c r="C86" s="38">
        <v>82</v>
      </c>
      <c r="D86" s="24" t="s">
        <v>68</v>
      </c>
      <c r="E86" s="45" t="s">
        <v>69</v>
      </c>
      <c r="F86" s="79"/>
      <c r="G86" s="54">
        <v>0.11446759259259259</v>
      </c>
      <c r="H86" s="57">
        <f t="shared" si="4"/>
        <v>0.7652429588362737</v>
      </c>
      <c r="I86" s="60">
        <f t="shared" si="5"/>
        <v>0.054448938321536904</v>
      </c>
      <c r="J86" s="66" t="s">
        <v>225</v>
      </c>
      <c r="K86" s="37" t="s">
        <v>234</v>
      </c>
    </row>
    <row r="87" s="37" customFormat="1" ht="21.75" customHeight="1"/>
    <row r="88" s="37" customFormat="1" ht="21.75" customHeight="1"/>
    <row r="89" s="37" customFormat="1" ht="21.75" customHeight="1"/>
    <row r="90" s="37" customFormat="1" ht="21.75" customHeight="1"/>
    <row r="91" s="37" customFormat="1" ht="21.75" customHeight="1"/>
    <row r="92" s="37" customFormat="1" ht="21.75" customHeight="1"/>
    <row r="93" s="37" customFormat="1" ht="21.75" customHeight="1"/>
    <row r="94" s="37" customFormat="1" ht="21.75" customHeight="1"/>
    <row r="95" s="37" customFormat="1" ht="21.75" customHeight="1"/>
    <row r="96" s="37" customFormat="1" ht="21.75" customHeight="1"/>
    <row r="97" s="37" customFormat="1" ht="21.75" customHeight="1"/>
    <row r="98" s="37" customFormat="1" ht="21.75" customHeight="1"/>
    <row r="99" s="37" customFormat="1" ht="21.75" customHeight="1"/>
    <row r="100" s="37" customFormat="1" ht="21.75" customHeight="1"/>
    <row r="101" s="37" customFormat="1" ht="21.75" customHeight="1"/>
    <row r="102" s="37" customFormat="1" ht="21.75" customHeight="1"/>
    <row r="103" s="37" customFormat="1" ht="21.75" customHeight="1"/>
    <row r="104" s="37" customFormat="1" ht="21.75" customHeight="1"/>
    <row r="105" s="37" customFormat="1" ht="21.75" customHeight="1"/>
    <row r="106" s="37" customFormat="1" ht="21.75" customHeight="1"/>
    <row r="107" s="37" customFormat="1" ht="21.75" customHeight="1"/>
    <row r="108" s="37" customFormat="1" ht="21.75" customHeight="1"/>
    <row r="109" s="37" customFormat="1" ht="21.75" customHeight="1"/>
    <row r="110" s="37" customFormat="1" ht="21.75" customHeight="1"/>
    <row r="111" s="37" customFormat="1" ht="21.75" customHeight="1"/>
    <row r="112" s="37" customFormat="1" ht="21.75" customHeight="1"/>
    <row r="113" s="37" customFormat="1" ht="21.75" customHeight="1"/>
    <row r="114" s="37" customFormat="1" ht="21.75" customHeight="1"/>
    <row r="115" s="37" customFormat="1" ht="21.75" customHeight="1"/>
    <row r="116" s="37" customFormat="1" ht="21.75" customHeight="1"/>
    <row r="117" s="37" customFormat="1" ht="21.75" customHeight="1"/>
    <row r="118" s="37" customFormat="1" ht="21.75" customHeight="1"/>
    <row r="119" s="37" customFormat="1" ht="21.75" customHeight="1"/>
    <row r="120" s="37" customFormat="1" ht="21.75" customHeight="1"/>
    <row r="121" s="37" customFormat="1" ht="21.75" customHeight="1"/>
    <row r="122" s="37" customFormat="1" ht="21.75" customHeight="1"/>
    <row r="123" s="37" customFormat="1" ht="21.75" customHeight="1"/>
  </sheetData>
  <mergeCells count="2">
    <mergeCell ref="A1:I1"/>
    <mergeCell ref="A2:I2"/>
  </mergeCells>
  <printOptions gridLines="1" horizontalCentered="1"/>
  <pageMargins left="0.7874015748031497" right="0.984251968503937" top="0.7874015748031497" bottom="0.5905511811023623" header="0.5118110236220472" footer="0.5118110236220472"/>
  <pageSetup fitToHeight="2" fitToWidth="1" horizontalDpi="600" verticalDpi="600" orientation="portrait" paperSize="9" scale="6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>
    <tabColor indexed="35"/>
    <pageSetUpPr fitToPage="1"/>
  </sheetPr>
  <dimension ref="A1:L89"/>
  <sheetViews>
    <sheetView zoomScale="75" zoomScaleNormal="75" workbookViewId="0" topLeftCell="A1">
      <selection activeCell="A1" sqref="A1:I1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8.57421875" style="18" bestFit="1" customWidth="1"/>
    <col min="7" max="7" width="14.8515625" style="51" bestFit="1" customWidth="1"/>
    <col min="8" max="8" width="15.57421875" style="58" customWidth="1"/>
    <col min="9" max="9" width="11.00390625" style="52" customWidth="1"/>
    <col min="10" max="10" width="23.421875" style="62" bestFit="1" customWidth="1"/>
    <col min="11" max="11" width="26.57421875" style="0" customWidth="1"/>
    <col min="12" max="12" width="12.140625" style="0" bestFit="1" customWidth="1"/>
  </cols>
  <sheetData>
    <row r="1" spans="1:10" s="1" customFormat="1" ht="34.5" thickBot="1">
      <c r="A1" s="310" t="s">
        <v>235</v>
      </c>
      <c r="B1" s="311"/>
      <c r="C1" s="311"/>
      <c r="D1" s="311"/>
      <c r="E1" s="311"/>
      <c r="F1" s="311"/>
      <c r="G1" s="311"/>
      <c r="H1" s="311"/>
      <c r="I1" s="312"/>
      <c r="J1" s="63"/>
    </row>
    <row r="2" spans="1:9" ht="23.25" thickBot="1">
      <c r="A2" s="313" t="s">
        <v>321</v>
      </c>
      <c r="B2" s="314"/>
      <c r="C2" s="314"/>
      <c r="D2" s="314"/>
      <c r="E2" s="314"/>
      <c r="F2" s="314"/>
      <c r="G2" s="314"/>
      <c r="H2" s="314"/>
      <c r="I2" s="315"/>
    </row>
    <row r="3" spans="1:9" ht="14.25" customHeight="1">
      <c r="A3" s="2"/>
      <c r="B3" s="2"/>
      <c r="C3" s="3"/>
      <c r="D3" s="3"/>
      <c r="E3" s="17"/>
      <c r="F3" s="17"/>
      <c r="G3" s="4"/>
      <c r="H3" s="55"/>
      <c r="I3" s="59"/>
    </row>
    <row r="4" spans="1:10" s="12" customFormat="1" ht="18.75" customHeight="1">
      <c r="A4" s="6" t="s">
        <v>1</v>
      </c>
      <c r="B4" s="6" t="s">
        <v>47</v>
      </c>
      <c r="C4" s="7"/>
      <c r="D4" s="8" t="s">
        <v>2</v>
      </c>
      <c r="E4" s="14" t="s">
        <v>3</v>
      </c>
      <c r="F4" s="14" t="s">
        <v>54</v>
      </c>
      <c r="G4" s="30" t="s">
        <v>4</v>
      </c>
      <c r="H4" s="56" t="s">
        <v>6</v>
      </c>
      <c r="I4" s="10" t="s">
        <v>5</v>
      </c>
      <c r="J4" s="64" t="s">
        <v>137</v>
      </c>
    </row>
    <row r="5" spans="1:10" s="12" customFormat="1" ht="18.75" customHeight="1">
      <c r="A5" s="13"/>
      <c r="B5" s="13"/>
      <c r="C5" s="7"/>
      <c r="D5" s="8"/>
      <c r="E5" s="14"/>
      <c r="F5" s="14"/>
      <c r="G5" s="53">
        <v>42.195</v>
      </c>
      <c r="H5" s="56"/>
      <c r="I5" s="10"/>
      <c r="J5" s="65"/>
    </row>
    <row r="6" spans="3:10" s="37" customFormat="1" ht="21.75" customHeight="1">
      <c r="C6" s="38"/>
      <c r="D6" s="24"/>
      <c r="E6" s="45"/>
      <c r="F6" s="45"/>
      <c r="G6" s="54"/>
      <c r="H6" s="57"/>
      <c r="I6" s="60"/>
      <c r="J6" s="66"/>
    </row>
    <row r="7" spans="1:12" s="37" customFormat="1" ht="21.75" customHeight="1">
      <c r="A7" s="37">
        <v>1094</v>
      </c>
      <c r="C7" s="38"/>
      <c r="D7" s="24" t="s">
        <v>324</v>
      </c>
      <c r="E7" s="45" t="s">
        <v>325</v>
      </c>
      <c r="F7" s="82"/>
      <c r="G7" s="54">
        <v>0.17738425925925927</v>
      </c>
      <c r="H7" s="57">
        <f aca="true" t="shared" si="0" ref="H7:H38">G7/$G$5</f>
        <v>0.004203916560238399</v>
      </c>
      <c r="I7" s="60">
        <f aca="true" t="shared" si="1" ref="I7:I38">($G$5/G7)/24</f>
        <v>9.91139240506329</v>
      </c>
      <c r="J7" s="66" t="s">
        <v>327</v>
      </c>
      <c r="L7" s="37">
        <v>1</v>
      </c>
    </row>
    <row r="8" spans="1:12" s="37" customFormat="1" ht="21.75" customHeight="1">
      <c r="A8" s="37">
        <v>2</v>
      </c>
      <c r="B8" s="37">
        <v>1</v>
      </c>
      <c r="C8" s="38"/>
      <c r="D8" s="24" t="s">
        <v>34</v>
      </c>
      <c r="E8" s="45" t="s">
        <v>26</v>
      </c>
      <c r="G8" s="54">
        <v>0.1263425925925926</v>
      </c>
      <c r="H8" s="57">
        <f t="shared" si="0"/>
        <v>0.002994255067960483</v>
      </c>
      <c r="I8" s="60">
        <f t="shared" si="1"/>
        <v>13.915536826676439</v>
      </c>
      <c r="J8" s="66" t="s">
        <v>313</v>
      </c>
      <c r="L8" s="37">
        <v>2</v>
      </c>
    </row>
    <row r="9" spans="1:10" s="37" customFormat="1" ht="21.75" customHeight="1">
      <c r="A9" s="37">
        <v>5</v>
      </c>
      <c r="B9" s="37">
        <v>2</v>
      </c>
      <c r="C9" s="38"/>
      <c r="D9" s="24" t="s">
        <v>90</v>
      </c>
      <c r="E9" s="45" t="s">
        <v>220</v>
      </c>
      <c r="G9" s="54">
        <v>0.13324074074074074</v>
      </c>
      <c r="H9" s="57">
        <f t="shared" si="0"/>
        <v>0.0031577376641957755</v>
      </c>
      <c r="I9" s="60">
        <f t="shared" si="1"/>
        <v>13.195100764419735</v>
      </c>
      <c r="J9" s="66" t="s">
        <v>313</v>
      </c>
    </row>
    <row r="10" spans="1:10" s="37" customFormat="1" ht="21.75" customHeight="1">
      <c r="A10" s="37">
        <v>8</v>
      </c>
      <c r="B10" s="37">
        <v>3</v>
      </c>
      <c r="C10" s="38"/>
      <c r="D10" s="24" t="s">
        <v>34</v>
      </c>
      <c r="E10" s="45" t="s">
        <v>20</v>
      </c>
      <c r="G10" s="54">
        <v>0.14421296296296296</v>
      </c>
      <c r="H10" s="57">
        <f t="shared" si="0"/>
        <v>0.0034177737400868102</v>
      </c>
      <c r="I10" s="60">
        <f t="shared" si="1"/>
        <v>12.191171749598716</v>
      </c>
      <c r="J10" s="66" t="s">
        <v>313</v>
      </c>
    </row>
    <row r="11" spans="1:10" s="37" customFormat="1" ht="21.75" customHeight="1">
      <c r="A11" s="82">
        <v>10</v>
      </c>
      <c r="B11" s="82">
        <v>4</v>
      </c>
      <c r="C11" s="83"/>
      <c r="D11" s="87" t="s">
        <v>245</v>
      </c>
      <c r="E11" s="79" t="s">
        <v>246</v>
      </c>
      <c r="F11" s="82"/>
      <c r="G11" s="54">
        <v>0.14528935185185185</v>
      </c>
      <c r="H11" s="57">
        <f t="shared" si="0"/>
        <v>0.0034432836082913107</v>
      </c>
      <c r="I11" s="238">
        <f t="shared" si="1"/>
        <v>12.100852385883853</v>
      </c>
      <c r="J11" s="287" t="s">
        <v>313</v>
      </c>
    </row>
    <row r="12" spans="1:10" s="37" customFormat="1" ht="21.75" customHeight="1">
      <c r="A12" s="37">
        <v>14</v>
      </c>
      <c r="B12" s="37">
        <v>5</v>
      </c>
      <c r="C12" s="38"/>
      <c r="D12" s="24" t="s">
        <v>82</v>
      </c>
      <c r="E12" s="45" t="s">
        <v>92</v>
      </c>
      <c r="G12" s="54">
        <v>0.14975694444444446</v>
      </c>
      <c r="H12" s="57">
        <f t="shared" si="0"/>
        <v>0.0035491632763228927</v>
      </c>
      <c r="I12" s="60">
        <f t="shared" si="1"/>
        <v>11.739856248550891</v>
      </c>
      <c r="J12" s="66" t="s">
        <v>313</v>
      </c>
    </row>
    <row r="13" spans="1:10" s="37" customFormat="1" ht="21.75" customHeight="1">
      <c r="A13" s="37">
        <v>15</v>
      </c>
      <c r="B13" s="37">
        <v>6</v>
      </c>
      <c r="C13" s="38"/>
      <c r="D13" s="24" t="s">
        <v>38</v>
      </c>
      <c r="E13" s="45" t="s">
        <v>48</v>
      </c>
      <c r="G13" s="54">
        <v>0.1547337962962963</v>
      </c>
      <c r="H13" s="57">
        <f t="shared" si="0"/>
        <v>0.003667112129311442</v>
      </c>
      <c r="I13" s="60">
        <f t="shared" si="1"/>
        <v>11.36225596529284</v>
      </c>
      <c r="J13" s="66" t="s">
        <v>313</v>
      </c>
    </row>
    <row r="14" spans="1:10" s="37" customFormat="1" ht="21.75" customHeight="1">
      <c r="A14" s="37">
        <v>17</v>
      </c>
      <c r="B14" s="37">
        <v>7</v>
      </c>
      <c r="C14" s="38"/>
      <c r="D14" s="24" t="s">
        <v>75</v>
      </c>
      <c r="E14" s="45" t="s">
        <v>76</v>
      </c>
      <c r="G14" s="54">
        <v>0.1555439814814815</v>
      </c>
      <c r="H14" s="57">
        <f t="shared" si="0"/>
        <v>0.0036863131053793455</v>
      </c>
      <c r="I14" s="60">
        <f t="shared" si="1"/>
        <v>11.303073145323312</v>
      </c>
      <c r="J14" s="66" t="s">
        <v>313</v>
      </c>
    </row>
    <row r="15" spans="1:10" s="37" customFormat="1" ht="21.75" customHeight="1">
      <c r="A15" s="37">
        <v>20</v>
      </c>
      <c r="B15" s="37">
        <v>8</v>
      </c>
      <c r="C15" s="38"/>
      <c r="D15" s="24" t="s">
        <v>176</v>
      </c>
      <c r="E15" s="45" t="s">
        <v>8</v>
      </c>
      <c r="G15" s="54">
        <v>0.15681712962962963</v>
      </c>
      <c r="H15" s="57">
        <f t="shared" si="0"/>
        <v>0.003716486067771765</v>
      </c>
      <c r="I15" s="60">
        <f t="shared" si="1"/>
        <v>11.211307107535612</v>
      </c>
      <c r="J15" s="66" t="s">
        <v>313</v>
      </c>
    </row>
    <row r="16" spans="1:10" s="37" customFormat="1" ht="21.75" customHeight="1">
      <c r="A16" s="37">
        <v>23</v>
      </c>
      <c r="B16" s="37">
        <v>9</v>
      </c>
      <c r="C16" s="38"/>
      <c r="D16" s="24" t="s">
        <v>248</v>
      </c>
      <c r="E16" s="45" t="s">
        <v>249</v>
      </c>
      <c r="G16" s="54">
        <v>0.15733796296296296</v>
      </c>
      <c r="H16" s="57">
        <f t="shared" si="0"/>
        <v>0.003728829552386846</v>
      </c>
      <c r="I16" s="60">
        <f t="shared" si="1"/>
        <v>11.174194497572458</v>
      </c>
      <c r="J16" s="66" t="s">
        <v>313</v>
      </c>
    </row>
    <row r="17" spans="1:10" s="37" customFormat="1" ht="21.75" customHeight="1">
      <c r="A17" s="37">
        <v>24</v>
      </c>
      <c r="B17" s="37">
        <v>10</v>
      </c>
      <c r="C17" s="38"/>
      <c r="D17" s="24" t="s">
        <v>250</v>
      </c>
      <c r="E17" s="45" t="s">
        <v>251</v>
      </c>
      <c r="G17" s="54">
        <v>0.15762731481481482</v>
      </c>
      <c r="H17" s="57">
        <f t="shared" si="0"/>
        <v>0.0037356870438396686</v>
      </c>
      <c r="I17" s="60">
        <f t="shared" si="1"/>
        <v>11.15368235553271</v>
      </c>
      <c r="J17" s="66" t="s">
        <v>313</v>
      </c>
    </row>
    <row r="18" spans="1:10" s="37" customFormat="1" ht="21.75" customHeight="1">
      <c r="A18" s="37">
        <v>28</v>
      </c>
      <c r="B18" s="37">
        <v>11</v>
      </c>
      <c r="C18" s="38"/>
      <c r="D18" s="24" t="s">
        <v>252</v>
      </c>
      <c r="E18" s="45" t="s">
        <v>249</v>
      </c>
      <c r="G18" s="54">
        <v>0.15908564814814816</v>
      </c>
      <c r="H18" s="57">
        <f t="shared" si="0"/>
        <v>0.003770248800761895</v>
      </c>
      <c r="I18" s="60">
        <f t="shared" si="1"/>
        <v>11.051436886140415</v>
      </c>
      <c r="J18" s="66" t="s">
        <v>313</v>
      </c>
    </row>
    <row r="19" spans="1:10" s="37" customFormat="1" ht="21.75" customHeight="1">
      <c r="A19" s="37">
        <v>31</v>
      </c>
      <c r="B19" s="37">
        <v>12</v>
      </c>
      <c r="C19" s="38"/>
      <c r="D19" s="24" t="s">
        <v>253</v>
      </c>
      <c r="E19" s="45" t="s">
        <v>95</v>
      </c>
      <c r="G19" s="54">
        <v>0.16306712962962963</v>
      </c>
      <c r="H19" s="57">
        <f t="shared" si="0"/>
        <v>0.0038646078831527345</v>
      </c>
      <c r="I19" s="60">
        <f t="shared" si="1"/>
        <v>10.781602668748668</v>
      </c>
      <c r="J19" s="66" t="s">
        <v>313</v>
      </c>
    </row>
    <row r="20" spans="1:10" s="37" customFormat="1" ht="21.75" customHeight="1">
      <c r="A20" s="37">
        <v>39</v>
      </c>
      <c r="B20" s="37">
        <v>13</v>
      </c>
      <c r="C20" s="38"/>
      <c r="D20" s="24" t="s">
        <v>13</v>
      </c>
      <c r="E20" s="45" t="s">
        <v>15</v>
      </c>
      <c r="G20" s="54">
        <v>0.18530092592592592</v>
      </c>
      <c r="H20" s="57">
        <f t="shared" si="0"/>
        <v>0.004391537526387627</v>
      </c>
      <c r="I20" s="60">
        <f t="shared" si="1"/>
        <v>9.48794503435353</v>
      </c>
      <c r="J20" s="66" t="s">
        <v>313</v>
      </c>
    </row>
    <row r="21" spans="1:12" s="37" customFormat="1" ht="21.75" customHeight="1">
      <c r="A21" s="37">
        <v>1</v>
      </c>
      <c r="C21" s="38">
        <v>1</v>
      </c>
      <c r="D21" s="24" t="s">
        <v>68</v>
      </c>
      <c r="E21" s="45" t="s">
        <v>69</v>
      </c>
      <c r="F21" s="79"/>
      <c r="G21" s="54">
        <v>0.11446759259259259</v>
      </c>
      <c r="H21" s="57">
        <f t="shared" si="0"/>
        <v>0.0027128236187366414</v>
      </c>
      <c r="I21" s="60">
        <f t="shared" si="1"/>
        <v>15.359150657229526</v>
      </c>
      <c r="J21" s="66" t="s">
        <v>225</v>
      </c>
      <c r="K21" s="37" t="s">
        <v>234</v>
      </c>
      <c r="L21" s="37">
        <v>3</v>
      </c>
    </row>
    <row r="22" spans="1:12" s="37" customFormat="1" ht="21.75" customHeight="1">
      <c r="A22" s="37">
        <v>50</v>
      </c>
      <c r="B22" s="37">
        <v>26</v>
      </c>
      <c r="C22" s="38">
        <v>1</v>
      </c>
      <c r="D22" s="24" t="s">
        <v>56</v>
      </c>
      <c r="E22" s="45" t="s">
        <v>89</v>
      </c>
      <c r="F22" s="79" t="s">
        <v>54</v>
      </c>
      <c r="G22" s="54">
        <v>0.11217592592592592</v>
      </c>
      <c r="H22" s="57">
        <f t="shared" si="0"/>
        <v>0.0026585122864302858</v>
      </c>
      <c r="I22" s="60">
        <f t="shared" si="1"/>
        <v>15.67292612463888</v>
      </c>
      <c r="J22" s="66" t="s">
        <v>141</v>
      </c>
      <c r="L22" s="37">
        <v>4</v>
      </c>
    </row>
    <row r="23" spans="1:10" s="37" customFormat="1" ht="21.75" customHeight="1">
      <c r="A23" s="37">
        <v>74</v>
      </c>
      <c r="B23" s="37">
        <v>9</v>
      </c>
      <c r="C23" s="38">
        <v>2</v>
      </c>
      <c r="D23" s="24" t="s">
        <v>131</v>
      </c>
      <c r="E23" s="45" t="s">
        <v>122</v>
      </c>
      <c r="F23" s="79" t="s">
        <v>54</v>
      </c>
      <c r="G23" s="54">
        <v>0.11726851851851851</v>
      </c>
      <c r="H23" s="57">
        <f t="shared" si="0"/>
        <v>0.0027792041359999647</v>
      </c>
      <c r="I23" s="60">
        <f t="shared" si="1"/>
        <v>14.992301618634032</v>
      </c>
      <c r="J23" s="66" t="s">
        <v>141</v>
      </c>
    </row>
    <row r="24" spans="1:10" s="37" customFormat="1" ht="21.75" customHeight="1">
      <c r="A24" s="37">
        <v>108</v>
      </c>
      <c r="B24" s="37">
        <v>11</v>
      </c>
      <c r="C24" s="38">
        <v>3</v>
      </c>
      <c r="D24" s="24" t="s">
        <v>56</v>
      </c>
      <c r="E24" s="45" t="s">
        <v>57</v>
      </c>
      <c r="F24" s="79"/>
      <c r="G24" s="54">
        <v>0.12224537037037037</v>
      </c>
      <c r="H24" s="57">
        <f t="shared" si="0"/>
        <v>0.0028971529889885144</v>
      </c>
      <c r="I24" s="60">
        <f t="shared" si="1"/>
        <v>14.381935239537967</v>
      </c>
      <c r="J24" s="66" t="s">
        <v>141</v>
      </c>
    </row>
    <row r="25" spans="1:10" s="37" customFormat="1" ht="21.75" customHeight="1">
      <c r="A25" s="37">
        <v>129</v>
      </c>
      <c r="B25" s="37">
        <v>24</v>
      </c>
      <c r="C25" s="38">
        <v>4</v>
      </c>
      <c r="D25" s="24" t="s">
        <v>40</v>
      </c>
      <c r="E25" s="45" t="s">
        <v>24</v>
      </c>
      <c r="F25" s="79" t="s">
        <v>54</v>
      </c>
      <c r="G25" s="54">
        <v>0.12347222222222222</v>
      </c>
      <c r="H25" s="57">
        <f t="shared" si="0"/>
        <v>0.0029262287527484824</v>
      </c>
      <c r="I25" s="60">
        <f t="shared" si="1"/>
        <v>14.239032620922385</v>
      </c>
      <c r="J25" s="66" t="s">
        <v>141</v>
      </c>
    </row>
    <row r="26" spans="1:10" s="37" customFormat="1" ht="21.75" customHeight="1">
      <c r="A26" s="37">
        <v>153</v>
      </c>
      <c r="B26" s="37">
        <v>28</v>
      </c>
      <c r="C26" s="38">
        <v>5</v>
      </c>
      <c r="D26" s="24" t="s">
        <v>90</v>
      </c>
      <c r="E26" s="45" t="s">
        <v>220</v>
      </c>
      <c r="F26" s="79" t="s">
        <v>54</v>
      </c>
      <c r="G26" s="54">
        <v>0.12510416666666666</v>
      </c>
      <c r="H26" s="57">
        <f t="shared" si="0"/>
        <v>0.002964905004542402</v>
      </c>
      <c r="I26" s="60">
        <f t="shared" si="1"/>
        <v>14.053288925895089</v>
      </c>
      <c r="J26" s="66" t="s">
        <v>141</v>
      </c>
    </row>
    <row r="27" spans="1:10" s="37" customFormat="1" ht="21.75" customHeight="1">
      <c r="A27" s="37">
        <v>156</v>
      </c>
      <c r="B27" s="37">
        <v>31</v>
      </c>
      <c r="C27" s="38">
        <v>6</v>
      </c>
      <c r="D27" s="24" t="s">
        <v>38</v>
      </c>
      <c r="E27" s="45" t="s">
        <v>12</v>
      </c>
      <c r="F27" s="79"/>
      <c r="G27" s="54">
        <v>0.12532407407407406</v>
      </c>
      <c r="H27" s="57">
        <f t="shared" si="0"/>
        <v>0.0029701166980465473</v>
      </c>
      <c r="I27" s="60">
        <f t="shared" si="1"/>
        <v>14.028629479128186</v>
      </c>
      <c r="J27" s="66" t="s">
        <v>141</v>
      </c>
    </row>
    <row r="28" spans="1:10" s="37" customFormat="1" ht="21.75" customHeight="1">
      <c r="A28" s="37">
        <v>181</v>
      </c>
      <c r="B28" s="37">
        <v>2</v>
      </c>
      <c r="C28" s="38">
        <v>7</v>
      </c>
      <c r="D28" s="24" t="s">
        <v>60</v>
      </c>
      <c r="E28" s="45" t="s">
        <v>61</v>
      </c>
      <c r="F28" s="79"/>
      <c r="G28" s="54">
        <v>0.12814814814814815</v>
      </c>
      <c r="H28" s="57">
        <f t="shared" si="0"/>
        <v>0.0030370458146260965</v>
      </c>
      <c r="I28" s="60">
        <f t="shared" si="1"/>
        <v>13.719472543352602</v>
      </c>
      <c r="J28" s="66" t="s">
        <v>141</v>
      </c>
    </row>
    <row r="29" spans="1:10" s="37" customFormat="1" ht="21.75" customHeight="1">
      <c r="A29" s="37">
        <v>199</v>
      </c>
      <c r="B29" s="37">
        <v>3</v>
      </c>
      <c r="C29" s="38">
        <v>8</v>
      </c>
      <c r="D29" s="24" t="s">
        <v>35</v>
      </c>
      <c r="E29" s="45" t="s">
        <v>8</v>
      </c>
      <c r="F29" s="79"/>
      <c r="G29" s="54">
        <v>0.13010416666666666</v>
      </c>
      <c r="H29" s="57">
        <f t="shared" si="0"/>
        <v>0.0030834024568471776</v>
      </c>
      <c r="I29" s="60">
        <f t="shared" si="1"/>
        <v>13.513210568454765</v>
      </c>
      <c r="J29" s="66" t="s">
        <v>141</v>
      </c>
    </row>
    <row r="30" spans="1:10" s="37" customFormat="1" ht="21.75" customHeight="1">
      <c r="A30" s="37">
        <v>207</v>
      </c>
      <c r="B30" s="37">
        <v>33</v>
      </c>
      <c r="C30" s="38">
        <v>9</v>
      </c>
      <c r="D30" s="24" t="s">
        <v>34</v>
      </c>
      <c r="E30" s="45" t="s">
        <v>125</v>
      </c>
      <c r="F30" s="79"/>
      <c r="G30" s="54">
        <v>0.13087962962962962</v>
      </c>
      <c r="H30" s="57">
        <f t="shared" si="0"/>
        <v>0.0031017805339407425</v>
      </c>
      <c r="I30" s="60">
        <f t="shared" si="1"/>
        <v>13.433144676335338</v>
      </c>
      <c r="J30" s="66" t="s">
        <v>141</v>
      </c>
    </row>
    <row r="31" spans="1:10" s="37" customFormat="1" ht="21.75" customHeight="1">
      <c r="A31" s="37">
        <v>218</v>
      </c>
      <c r="B31" s="37">
        <v>47</v>
      </c>
      <c r="C31" s="38">
        <v>10</v>
      </c>
      <c r="D31" s="24" t="s">
        <v>74</v>
      </c>
      <c r="E31" s="45" t="s">
        <v>67</v>
      </c>
      <c r="F31" s="79"/>
      <c r="G31" s="54">
        <v>0.13167824074074075</v>
      </c>
      <c r="H31" s="57">
        <f t="shared" si="0"/>
        <v>0.0031207072103505333</v>
      </c>
      <c r="I31" s="60">
        <f t="shared" si="1"/>
        <v>13.351674430869297</v>
      </c>
      <c r="J31" s="66" t="s">
        <v>141</v>
      </c>
    </row>
    <row r="32" spans="1:10" s="37" customFormat="1" ht="21.75" customHeight="1">
      <c r="A32" s="37">
        <v>230</v>
      </c>
      <c r="B32" s="37">
        <v>10</v>
      </c>
      <c r="C32" s="38">
        <v>11</v>
      </c>
      <c r="D32" s="24" t="s">
        <v>7</v>
      </c>
      <c r="E32" s="45" t="s">
        <v>132</v>
      </c>
      <c r="F32" s="79"/>
      <c r="G32" s="54">
        <v>0.1325925925925926</v>
      </c>
      <c r="H32" s="57">
        <f t="shared" si="0"/>
        <v>0.0031423768833414526</v>
      </c>
      <c r="I32" s="60">
        <f t="shared" si="1"/>
        <v>13.259601955307263</v>
      </c>
      <c r="J32" s="66" t="s">
        <v>141</v>
      </c>
    </row>
    <row r="33" spans="1:10" s="37" customFormat="1" ht="21.75" customHeight="1">
      <c r="A33" s="37">
        <v>246</v>
      </c>
      <c r="B33" s="37">
        <v>41</v>
      </c>
      <c r="C33" s="38">
        <v>12</v>
      </c>
      <c r="D33" s="24" t="s">
        <v>43</v>
      </c>
      <c r="E33" s="45" t="s">
        <v>29</v>
      </c>
      <c r="F33" s="79" t="s">
        <v>54</v>
      </c>
      <c r="G33" s="54">
        <v>0.13380787037037037</v>
      </c>
      <c r="H33" s="57">
        <f t="shared" si="0"/>
        <v>0.003171178347443308</v>
      </c>
      <c r="I33" s="60">
        <f t="shared" si="1"/>
        <v>13.139174811867486</v>
      </c>
      <c r="J33" s="66" t="s">
        <v>141</v>
      </c>
    </row>
    <row r="34" spans="1:10" s="37" customFormat="1" ht="21.75" customHeight="1">
      <c r="A34" s="37">
        <v>258</v>
      </c>
      <c r="B34" s="37">
        <v>2</v>
      </c>
      <c r="C34" s="38">
        <v>13</v>
      </c>
      <c r="D34" s="24" t="s">
        <v>113</v>
      </c>
      <c r="E34" s="45" t="s">
        <v>130</v>
      </c>
      <c r="F34" s="79"/>
      <c r="G34" s="54">
        <v>0.1345949074074074</v>
      </c>
      <c r="H34" s="57">
        <f t="shared" si="0"/>
        <v>0.003189830724194985</v>
      </c>
      <c r="I34" s="60">
        <f t="shared" si="1"/>
        <v>13.062344139650873</v>
      </c>
      <c r="J34" s="66" t="s">
        <v>141</v>
      </c>
    </row>
    <row r="35" spans="1:10" s="37" customFormat="1" ht="21.75" customHeight="1">
      <c r="A35" s="37">
        <v>284</v>
      </c>
      <c r="B35" s="37">
        <v>49</v>
      </c>
      <c r="C35" s="38">
        <v>14</v>
      </c>
      <c r="D35" s="24" t="s">
        <v>65</v>
      </c>
      <c r="E35" s="45" t="s">
        <v>66</v>
      </c>
      <c r="F35" s="79"/>
      <c r="G35" s="54">
        <v>0.13585648148148147</v>
      </c>
      <c r="H35" s="57">
        <f t="shared" si="0"/>
        <v>0.0032197293869292917</v>
      </c>
      <c r="I35" s="60">
        <f t="shared" si="1"/>
        <v>12.941046174816835</v>
      </c>
      <c r="J35" s="66" t="s">
        <v>141</v>
      </c>
    </row>
    <row r="36" spans="1:10" s="37" customFormat="1" ht="21.75" customHeight="1">
      <c r="A36" s="82">
        <v>475</v>
      </c>
      <c r="B36" s="82">
        <v>44</v>
      </c>
      <c r="C36" s="83">
        <v>15</v>
      </c>
      <c r="D36" s="87" t="s">
        <v>110</v>
      </c>
      <c r="E36" s="79" t="s">
        <v>190</v>
      </c>
      <c r="F36" s="79"/>
      <c r="G36" s="54">
        <v>0.14601851851851852</v>
      </c>
      <c r="H36" s="57">
        <f t="shared" si="0"/>
        <v>0.0034605644867524237</v>
      </c>
      <c r="I36" s="238">
        <f t="shared" si="1"/>
        <v>12.040424857324034</v>
      </c>
      <c r="J36" s="287" t="s">
        <v>141</v>
      </c>
    </row>
    <row r="37" spans="1:10" s="37" customFormat="1" ht="21.75" customHeight="1">
      <c r="A37" s="37">
        <v>508</v>
      </c>
      <c r="B37" s="37">
        <v>18</v>
      </c>
      <c r="C37" s="38">
        <v>16</v>
      </c>
      <c r="D37" s="24" t="s">
        <v>172</v>
      </c>
      <c r="E37" s="45" t="s">
        <v>173</v>
      </c>
      <c r="F37" s="79" t="s">
        <v>54</v>
      </c>
      <c r="G37" s="54">
        <v>0.14732638888888888</v>
      </c>
      <c r="H37" s="57">
        <f t="shared" si="0"/>
        <v>0.003491560348119182</v>
      </c>
      <c r="I37" s="60">
        <f t="shared" si="1"/>
        <v>11.93353759132689</v>
      </c>
      <c r="J37" s="66" t="s">
        <v>141</v>
      </c>
    </row>
    <row r="38" spans="1:10" s="37" customFormat="1" ht="21.75" customHeight="1">
      <c r="A38" s="37">
        <v>522</v>
      </c>
      <c r="B38" s="37">
        <v>122</v>
      </c>
      <c r="C38" s="38">
        <v>17</v>
      </c>
      <c r="D38" s="24" t="s">
        <v>82</v>
      </c>
      <c r="E38" s="45" t="s">
        <v>92</v>
      </c>
      <c r="F38" s="79"/>
      <c r="G38" s="54">
        <v>0.14824074074074076</v>
      </c>
      <c r="H38" s="57">
        <f t="shared" si="0"/>
        <v>0.003513230021110102</v>
      </c>
      <c r="I38" s="60">
        <f t="shared" si="1"/>
        <v>11.85993129294191</v>
      </c>
      <c r="J38" s="66" t="s">
        <v>141</v>
      </c>
    </row>
    <row r="39" spans="1:10" s="37" customFormat="1" ht="21.75" customHeight="1">
      <c r="A39" s="37">
        <v>558</v>
      </c>
      <c r="B39" s="37">
        <v>57</v>
      </c>
      <c r="C39" s="38">
        <v>18</v>
      </c>
      <c r="D39" s="24" t="s">
        <v>45</v>
      </c>
      <c r="E39" s="45" t="s">
        <v>72</v>
      </c>
      <c r="F39" s="79"/>
      <c r="G39" s="54">
        <v>0.14958333333333332</v>
      </c>
      <c r="H39" s="57">
        <f aca="true" t="shared" si="2" ref="H39:H70">G39/$G$5</f>
        <v>0.0035450487814511983</v>
      </c>
      <c r="I39" s="60">
        <f aca="true" t="shared" si="3" ref="I39:I70">($G$5/G39)/24</f>
        <v>11.753481894150418</v>
      </c>
      <c r="J39" s="66" t="s">
        <v>141</v>
      </c>
    </row>
    <row r="40" spans="1:10" s="37" customFormat="1" ht="21.75" customHeight="1">
      <c r="A40" s="82">
        <v>577</v>
      </c>
      <c r="B40" s="82">
        <v>112</v>
      </c>
      <c r="C40" s="83">
        <v>19</v>
      </c>
      <c r="D40" s="87" t="s">
        <v>147</v>
      </c>
      <c r="E40" s="79" t="s">
        <v>148</v>
      </c>
      <c r="F40" s="79" t="s">
        <v>54</v>
      </c>
      <c r="G40" s="54">
        <v>0.15027777777777776</v>
      </c>
      <c r="H40" s="57">
        <f t="shared" si="2"/>
        <v>0.0035615067609379727</v>
      </c>
      <c r="I40" s="238">
        <f t="shared" si="3"/>
        <v>11.69916820702403</v>
      </c>
      <c r="J40" s="287" t="s">
        <v>141</v>
      </c>
    </row>
    <row r="41" spans="1:10" s="37" customFormat="1" ht="21.75" customHeight="1">
      <c r="A41" s="37">
        <v>597</v>
      </c>
      <c r="B41" s="37">
        <v>136</v>
      </c>
      <c r="C41" s="38">
        <v>20</v>
      </c>
      <c r="D41" s="24" t="s">
        <v>126</v>
      </c>
      <c r="E41" s="45" t="s">
        <v>127</v>
      </c>
      <c r="F41" s="79"/>
      <c r="G41" s="54">
        <v>0.15134259259259258</v>
      </c>
      <c r="H41" s="57">
        <f t="shared" si="2"/>
        <v>0.0035867423294843603</v>
      </c>
      <c r="I41" s="60">
        <f t="shared" si="3"/>
        <v>11.616855307433466</v>
      </c>
      <c r="J41" s="66" t="s">
        <v>141</v>
      </c>
    </row>
    <row r="42" spans="1:10" s="37" customFormat="1" ht="21.75" customHeight="1">
      <c r="A42" s="37">
        <v>606</v>
      </c>
      <c r="B42" s="37">
        <v>11</v>
      </c>
      <c r="C42" s="38">
        <v>21</v>
      </c>
      <c r="D42" s="24" t="s">
        <v>93</v>
      </c>
      <c r="E42" s="45" t="s">
        <v>94</v>
      </c>
      <c r="F42" s="79"/>
      <c r="G42" s="54">
        <v>0.15190972222222224</v>
      </c>
      <c r="H42" s="57">
        <f t="shared" si="2"/>
        <v>0.003600183012731893</v>
      </c>
      <c r="I42" s="60">
        <f t="shared" si="3"/>
        <v>11.573485714285715</v>
      </c>
      <c r="J42" s="66" t="s">
        <v>141</v>
      </c>
    </row>
    <row r="43" spans="1:10" s="37" customFormat="1" ht="21.75" customHeight="1">
      <c r="A43" s="37">
        <v>689</v>
      </c>
      <c r="B43" s="37">
        <v>70</v>
      </c>
      <c r="C43" s="38">
        <v>22</v>
      </c>
      <c r="D43" s="24" t="s">
        <v>62</v>
      </c>
      <c r="E43" s="45" t="s">
        <v>128</v>
      </c>
      <c r="F43" s="79" t="s">
        <v>54</v>
      </c>
      <c r="G43" s="54">
        <v>0.15487268518518518</v>
      </c>
      <c r="H43" s="57">
        <f t="shared" si="2"/>
        <v>0.0036704037252087967</v>
      </c>
      <c r="I43" s="60">
        <f t="shared" si="3"/>
        <v>11.352066362753158</v>
      </c>
      <c r="J43" s="66" t="s">
        <v>141</v>
      </c>
    </row>
    <row r="44" spans="1:10" s="37" customFormat="1" ht="21.75" customHeight="1">
      <c r="A44" s="37">
        <v>682</v>
      </c>
      <c r="B44" s="37">
        <v>126</v>
      </c>
      <c r="C44" s="38">
        <v>23</v>
      </c>
      <c r="D44" s="24" t="s">
        <v>18</v>
      </c>
      <c r="E44" s="45" t="s">
        <v>27</v>
      </c>
      <c r="F44" s="79" t="s">
        <v>54</v>
      </c>
      <c r="G44" s="54">
        <v>0.1551736111111111</v>
      </c>
      <c r="H44" s="57">
        <f t="shared" si="2"/>
        <v>0.003677535516319732</v>
      </c>
      <c r="I44" s="60">
        <f t="shared" si="3"/>
        <v>11.33005146565227</v>
      </c>
      <c r="J44" s="66" t="s">
        <v>141</v>
      </c>
    </row>
    <row r="45" spans="1:10" s="37" customFormat="1" ht="21.75" customHeight="1">
      <c r="A45" s="37">
        <v>709</v>
      </c>
      <c r="B45" s="37">
        <v>8</v>
      </c>
      <c r="C45" s="38">
        <v>24</v>
      </c>
      <c r="D45" s="24" t="s">
        <v>70</v>
      </c>
      <c r="E45" s="45" t="s">
        <v>71</v>
      </c>
      <c r="F45" s="79"/>
      <c r="G45" s="54">
        <v>0.15633101851851852</v>
      </c>
      <c r="H45" s="57">
        <f t="shared" si="2"/>
        <v>0.003704965482131023</v>
      </c>
      <c r="I45" s="60">
        <f t="shared" si="3"/>
        <v>11.246168653290887</v>
      </c>
      <c r="J45" s="66" t="s">
        <v>141</v>
      </c>
    </row>
    <row r="46" spans="1:10" s="37" customFormat="1" ht="21.75" customHeight="1">
      <c r="A46" s="37">
        <v>866</v>
      </c>
      <c r="B46" s="37">
        <v>17</v>
      </c>
      <c r="C46" s="38">
        <v>25</v>
      </c>
      <c r="D46" s="24" t="s">
        <v>79</v>
      </c>
      <c r="E46" s="45" t="s">
        <v>80</v>
      </c>
      <c r="F46" s="79" t="s">
        <v>54</v>
      </c>
      <c r="G46" s="54">
        <v>0.16336805555555556</v>
      </c>
      <c r="H46" s="57">
        <f t="shared" si="2"/>
        <v>0.00387173967426367</v>
      </c>
      <c r="I46" s="60">
        <f t="shared" si="3"/>
        <v>10.761742826780022</v>
      </c>
      <c r="J46" s="66" t="s">
        <v>141</v>
      </c>
    </row>
    <row r="47" spans="1:10" s="37" customFormat="1" ht="21.75" customHeight="1">
      <c r="A47" s="37">
        <v>1054</v>
      </c>
      <c r="B47" s="37">
        <v>196</v>
      </c>
      <c r="C47" s="38">
        <v>26</v>
      </c>
      <c r="D47" s="24" t="s">
        <v>134</v>
      </c>
      <c r="E47" s="45" t="s">
        <v>135</v>
      </c>
      <c r="F47" s="79"/>
      <c r="G47" s="54">
        <v>0.1719328703703704</v>
      </c>
      <c r="H47" s="57">
        <f t="shared" si="2"/>
        <v>0.004074721421267221</v>
      </c>
      <c r="I47" s="60">
        <f t="shared" si="3"/>
        <v>10.225647929989902</v>
      </c>
      <c r="J47" s="66" t="s">
        <v>141</v>
      </c>
    </row>
    <row r="48" spans="1:10" s="37" customFormat="1" ht="21.75" customHeight="1">
      <c r="A48" s="37">
        <v>1136</v>
      </c>
      <c r="B48" s="37">
        <v>72</v>
      </c>
      <c r="C48" s="38">
        <v>28</v>
      </c>
      <c r="D48" s="24" t="s">
        <v>91</v>
      </c>
      <c r="E48" s="45" t="s">
        <v>174</v>
      </c>
      <c r="F48" s="79"/>
      <c r="G48" s="54">
        <v>0.1757291666666667</v>
      </c>
      <c r="H48" s="57">
        <f t="shared" si="2"/>
        <v>0.004164691709128254</v>
      </c>
      <c r="I48" s="60">
        <f t="shared" si="3"/>
        <v>10.004742145820982</v>
      </c>
      <c r="J48" s="66" t="s">
        <v>141</v>
      </c>
    </row>
    <row r="49" spans="1:10" s="37" customFormat="1" ht="21.75" customHeight="1">
      <c r="A49" s="37">
        <v>1135</v>
      </c>
      <c r="B49" s="37">
        <v>19</v>
      </c>
      <c r="C49" s="38">
        <v>27</v>
      </c>
      <c r="D49" s="24" t="s">
        <v>46</v>
      </c>
      <c r="E49" s="45" t="s">
        <v>31</v>
      </c>
      <c r="F49" s="79"/>
      <c r="G49" s="54">
        <v>0.1757291666666667</v>
      </c>
      <c r="H49" s="57">
        <f t="shared" si="2"/>
        <v>0.004164691709128254</v>
      </c>
      <c r="I49" s="60">
        <f t="shared" si="3"/>
        <v>10.004742145820982</v>
      </c>
      <c r="J49" s="66" t="s">
        <v>141</v>
      </c>
    </row>
    <row r="50" spans="1:10" s="37" customFormat="1" ht="21.75" customHeight="1">
      <c r="A50" s="37">
        <v>1186</v>
      </c>
      <c r="B50" s="37">
        <v>146</v>
      </c>
      <c r="C50" s="38">
        <v>29</v>
      </c>
      <c r="D50" s="24" t="s">
        <v>175</v>
      </c>
      <c r="E50" s="45" t="s">
        <v>108</v>
      </c>
      <c r="F50" s="79" t="s">
        <v>133</v>
      </c>
      <c r="G50" s="54">
        <v>0.1778587962962963</v>
      </c>
      <c r="H50" s="57">
        <f t="shared" si="2"/>
        <v>0.004215162846221029</v>
      </c>
      <c r="I50" s="60">
        <f t="shared" si="3"/>
        <v>9.884948265764299</v>
      </c>
      <c r="J50" s="66" t="s">
        <v>141</v>
      </c>
    </row>
    <row r="51" spans="1:10" s="37" customFormat="1" ht="21.75" customHeight="1">
      <c r="A51" s="37">
        <v>1374</v>
      </c>
      <c r="B51" s="37">
        <v>248</v>
      </c>
      <c r="C51" s="38">
        <v>30</v>
      </c>
      <c r="D51" s="24" t="s">
        <v>176</v>
      </c>
      <c r="E51" s="45" t="s">
        <v>8</v>
      </c>
      <c r="F51" s="79"/>
      <c r="G51" s="54">
        <v>0.19431712962962963</v>
      </c>
      <c r="H51" s="57">
        <f t="shared" si="2"/>
        <v>0.004605216960057581</v>
      </c>
      <c r="I51" s="60">
        <f t="shared" si="3"/>
        <v>9.04770980999464</v>
      </c>
      <c r="J51" s="66" t="s">
        <v>141</v>
      </c>
    </row>
    <row r="52" spans="1:10" s="37" customFormat="1" ht="21.75" customHeight="1">
      <c r="A52" s="37">
        <v>45</v>
      </c>
      <c r="C52" s="38"/>
      <c r="D52" s="24" t="s">
        <v>34</v>
      </c>
      <c r="E52" s="45" t="s">
        <v>26</v>
      </c>
      <c r="G52" s="54">
        <v>0.1751736111111111</v>
      </c>
      <c r="H52" s="57">
        <f t="shared" si="2"/>
        <v>0.004151525325538834</v>
      </c>
      <c r="I52" s="60">
        <f t="shared" si="3"/>
        <v>10.036471754212092</v>
      </c>
      <c r="J52" s="66" t="s">
        <v>228</v>
      </c>
    </row>
    <row r="53" spans="1:10" s="37" customFormat="1" ht="21.75" customHeight="1">
      <c r="A53" s="37" t="s">
        <v>229</v>
      </c>
      <c r="C53" s="38"/>
      <c r="D53" s="24" t="s">
        <v>13</v>
      </c>
      <c r="E53" s="45" t="s">
        <v>15</v>
      </c>
      <c r="G53" s="54" t="s">
        <v>230</v>
      </c>
      <c r="H53" s="57" t="e">
        <f t="shared" si="2"/>
        <v>#VALUE!</v>
      </c>
      <c r="I53" s="60" t="e">
        <f t="shared" si="3"/>
        <v>#VALUE!</v>
      </c>
      <c r="J53" s="66" t="s">
        <v>228</v>
      </c>
    </row>
    <row r="54" spans="1:12" s="37" customFormat="1" ht="21.75" customHeight="1">
      <c r="A54" s="37">
        <v>2898</v>
      </c>
      <c r="C54" s="38"/>
      <c r="D54" s="24" t="s">
        <v>43</v>
      </c>
      <c r="E54" s="45" t="s">
        <v>29</v>
      </c>
      <c r="F54" s="37" t="s">
        <v>53</v>
      </c>
      <c r="G54" s="54">
        <v>0.13859953703703703</v>
      </c>
      <c r="H54" s="57">
        <f t="shared" si="2"/>
        <v>0.003284738405902051</v>
      </c>
      <c r="I54" s="60">
        <f t="shared" si="3"/>
        <v>12.684926931106473</v>
      </c>
      <c r="J54" s="66" t="s">
        <v>232</v>
      </c>
      <c r="L54" s="37">
        <v>6</v>
      </c>
    </row>
    <row r="55" spans="1:10" s="37" customFormat="1" ht="21.75" customHeight="1">
      <c r="A55" s="37">
        <v>5999</v>
      </c>
      <c r="C55" s="38"/>
      <c r="D55" s="24" t="s">
        <v>75</v>
      </c>
      <c r="E55" s="45" t="s">
        <v>76</v>
      </c>
      <c r="F55" s="82"/>
      <c r="G55" s="54">
        <v>0.1523611111111111</v>
      </c>
      <c r="H55" s="57">
        <f t="shared" si="2"/>
        <v>0.003610880699398296</v>
      </c>
      <c r="I55" s="60">
        <f t="shared" si="3"/>
        <v>11.53919781221513</v>
      </c>
      <c r="J55" s="66" t="s">
        <v>232</v>
      </c>
    </row>
    <row r="56" spans="3:10" s="37" customFormat="1" ht="21.75" customHeight="1">
      <c r="C56" s="38"/>
      <c r="D56" s="24" t="s">
        <v>75</v>
      </c>
      <c r="E56" s="45" t="s">
        <v>76</v>
      </c>
      <c r="F56" s="82"/>
      <c r="G56" s="54">
        <v>0.1523611111111111</v>
      </c>
      <c r="H56" s="57">
        <f t="shared" si="2"/>
        <v>0.003610880699398296</v>
      </c>
      <c r="I56" s="60">
        <f t="shared" si="3"/>
        <v>11.53919781221513</v>
      </c>
      <c r="J56" s="66" t="s">
        <v>232</v>
      </c>
    </row>
    <row r="57" spans="3:12" s="37" customFormat="1" ht="21.75" customHeight="1">
      <c r="C57" s="38"/>
      <c r="D57" s="24" t="s">
        <v>75</v>
      </c>
      <c r="E57" s="45" t="s">
        <v>76</v>
      </c>
      <c r="F57" s="82"/>
      <c r="G57" s="54">
        <v>0.14641203703703703</v>
      </c>
      <c r="H57" s="57">
        <f t="shared" si="2"/>
        <v>0.0034698906751282625</v>
      </c>
      <c r="I57" s="60">
        <f t="shared" si="3"/>
        <v>12.008063241106719</v>
      </c>
      <c r="J57" s="66" t="s">
        <v>314</v>
      </c>
      <c r="L57" s="37">
        <v>7</v>
      </c>
    </row>
    <row r="58" spans="1:12" s="37" customFormat="1" ht="21.75" customHeight="1">
      <c r="A58" s="37">
        <v>1244</v>
      </c>
      <c r="C58" s="38">
        <v>2</v>
      </c>
      <c r="D58" s="24" t="s">
        <v>39</v>
      </c>
      <c r="E58" s="45" t="s">
        <v>23</v>
      </c>
      <c r="G58" s="54">
        <v>0.148125</v>
      </c>
      <c r="H58" s="57">
        <f t="shared" si="2"/>
        <v>0.0035104870245289727</v>
      </c>
      <c r="I58" s="60">
        <f t="shared" si="3"/>
        <v>11.869198312236286</v>
      </c>
      <c r="J58" s="66" t="s">
        <v>226</v>
      </c>
      <c r="L58" s="37">
        <v>8</v>
      </c>
    </row>
    <row r="59" spans="1:10" s="37" customFormat="1" ht="21.75" customHeight="1">
      <c r="A59" s="37">
        <v>1243</v>
      </c>
      <c r="C59" s="38">
        <v>1</v>
      </c>
      <c r="D59" s="24" t="s">
        <v>44</v>
      </c>
      <c r="E59" s="45" t="s">
        <v>30</v>
      </c>
      <c r="G59" s="54">
        <v>0.148125</v>
      </c>
      <c r="H59" s="57">
        <f t="shared" si="2"/>
        <v>0.0035104870245289727</v>
      </c>
      <c r="I59" s="60">
        <f t="shared" si="3"/>
        <v>11.869198312236286</v>
      </c>
      <c r="J59" s="66" t="s">
        <v>226</v>
      </c>
    </row>
    <row r="60" spans="1:10" s="37" customFormat="1" ht="21.75" customHeight="1">
      <c r="A60" s="37">
        <v>1955</v>
      </c>
      <c r="C60" s="38">
        <v>4</v>
      </c>
      <c r="D60" s="24" t="s">
        <v>34</v>
      </c>
      <c r="E60" s="45" t="s">
        <v>20</v>
      </c>
      <c r="G60" s="54">
        <v>0.16114583333333332</v>
      </c>
      <c r="H60" s="57">
        <f t="shared" si="2"/>
        <v>0.0038190741399059917</v>
      </c>
      <c r="I60" s="60">
        <f t="shared" si="3"/>
        <v>10.91014867485456</v>
      </c>
      <c r="J60" s="66" t="s">
        <v>226</v>
      </c>
    </row>
    <row r="61" spans="1:10" s="37" customFormat="1" ht="21.75" customHeight="1">
      <c r="A61" s="37">
        <v>1954</v>
      </c>
      <c r="C61" s="38">
        <v>3</v>
      </c>
      <c r="D61" s="24" t="s">
        <v>18</v>
      </c>
      <c r="E61" s="45" t="s">
        <v>27</v>
      </c>
      <c r="G61" s="54">
        <v>0.16114583333333332</v>
      </c>
      <c r="H61" s="57">
        <f t="shared" si="2"/>
        <v>0.0038190741399059917</v>
      </c>
      <c r="I61" s="60">
        <f t="shared" si="3"/>
        <v>10.91014867485456</v>
      </c>
      <c r="J61" s="66" t="s">
        <v>226</v>
      </c>
    </row>
    <row r="62" spans="1:10" s="37" customFormat="1" ht="21.75" customHeight="1">
      <c r="A62" s="37">
        <v>2104</v>
      </c>
      <c r="C62" s="38">
        <v>5</v>
      </c>
      <c r="D62" s="24" t="s">
        <v>96</v>
      </c>
      <c r="E62" s="45" t="s">
        <v>97</v>
      </c>
      <c r="G62" s="54">
        <v>0.16417824074074075</v>
      </c>
      <c r="H62" s="57">
        <f t="shared" si="2"/>
        <v>0.0038909406503315736</v>
      </c>
      <c r="I62" s="60">
        <f t="shared" si="3"/>
        <v>10.708635882974974</v>
      </c>
      <c r="J62" s="66" t="s">
        <v>226</v>
      </c>
    </row>
    <row r="63" spans="1:10" s="37" customFormat="1" ht="21.75" customHeight="1">
      <c r="A63" s="37">
        <v>2356</v>
      </c>
      <c r="C63" s="38">
        <v>6</v>
      </c>
      <c r="D63" s="24" t="s">
        <v>34</v>
      </c>
      <c r="E63" s="45" t="s">
        <v>125</v>
      </c>
      <c r="G63" s="54">
        <v>0.16811342592592593</v>
      </c>
      <c r="H63" s="57">
        <f t="shared" si="2"/>
        <v>0.0039842025340899615</v>
      </c>
      <c r="I63" s="60">
        <f t="shared" si="3"/>
        <v>10.457969018932873</v>
      </c>
      <c r="J63" s="66" t="s">
        <v>226</v>
      </c>
    </row>
    <row r="64" spans="1:12" s="37" customFormat="1" ht="21.75" customHeight="1">
      <c r="A64" s="37">
        <v>2353</v>
      </c>
      <c r="C64" s="38"/>
      <c r="D64" s="24" t="s">
        <v>40</v>
      </c>
      <c r="E64" s="45" t="s">
        <v>49</v>
      </c>
      <c r="G64" s="54">
        <v>0.13615740740740742</v>
      </c>
      <c r="H64" s="57">
        <f t="shared" si="2"/>
        <v>0.003226861178040228</v>
      </c>
      <c r="I64" s="60">
        <f t="shared" si="3"/>
        <v>12.9124447466848</v>
      </c>
      <c r="J64" s="66" t="s">
        <v>315</v>
      </c>
      <c r="L64" s="37">
        <v>9</v>
      </c>
    </row>
    <row r="65" spans="1:12" s="37" customFormat="1" ht="21.75" customHeight="1">
      <c r="A65" s="37">
        <v>27</v>
      </c>
      <c r="C65" s="38"/>
      <c r="D65" s="24" t="s">
        <v>324</v>
      </c>
      <c r="E65" s="45" t="s">
        <v>325</v>
      </c>
      <c r="F65" s="82" t="s">
        <v>53</v>
      </c>
      <c r="G65" s="54">
        <v>0.1289236111111111</v>
      </c>
      <c r="H65" s="57">
        <f t="shared" si="2"/>
        <v>0.0030554238917196615</v>
      </c>
      <c r="I65" s="60">
        <f t="shared" si="3"/>
        <v>13.636951252356583</v>
      </c>
      <c r="J65" s="66" t="s">
        <v>326</v>
      </c>
      <c r="L65" s="37">
        <v>10</v>
      </c>
    </row>
    <row r="66" spans="1:12" s="37" customFormat="1" ht="21.75" customHeight="1">
      <c r="A66" s="37" t="s">
        <v>233</v>
      </c>
      <c r="C66" s="38"/>
      <c r="D66" s="24" t="s">
        <v>75</v>
      </c>
      <c r="E66" s="45" t="s">
        <v>76</v>
      </c>
      <c r="F66" s="82"/>
      <c r="G66" s="54">
        <v>0.15068287037037037</v>
      </c>
      <c r="H66" s="57">
        <f t="shared" si="2"/>
        <v>0.0035711072489719247</v>
      </c>
      <c r="I66" s="60">
        <f t="shared" si="3"/>
        <v>11.667716414471158</v>
      </c>
      <c r="J66" s="66" t="s">
        <v>231</v>
      </c>
      <c r="L66" s="37">
        <v>11</v>
      </c>
    </row>
    <row r="67" spans="1:12" s="37" customFormat="1" ht="21.75" customHeight="1">
      <c r="A67" s="37">
        <v>19</v>
      </c>
      <c r="B67" s="37">
        <v>1</v>
      </c>
      <c r="C67" s="38">
        <v>1</v>
      </c>
      <c r="D67" s="24" t="s">
        <v>68</v>
      </c>
      <c r="E67" s="45" t="s">
        <v>69</v>
      </c>
      <c r="G67" s="54">
        <v>0.1141550925925926</v>
      </c>
      <c r="H67" s="57">
        <f t="shared" si="2"/>
        <v>0.002705417527967593</v>
      </c>
      <c r="I67" s="60">
        <f t="shared" si="3"/>
        <v>15.40119639055054</v>
      </c>
      <c r="J67" s="66" t="s">
        <v>140</v>
      </c>
      <c r="L67" s="37">
        <v>12</v>
      </c>
    </row>
    <row r="68" spans="1:10" s="37" customFormat="1" ht="21.75" customHeight="1">
      <c r="A68" s="37">
        <v>23</v>
      </c>
      <c r="B68" s="37">
        <v>11</v>
      </c>
      <c r="C68" s="38">
        <v>2</v>
      </c>
      <c r="D68" s="24" t="s">
        <v>38</v>
      </c>
      <c r="E68" s="45" t="s">
        <v>12</v>
      </c>
      <c r="F68" s="37" t="s">
        <v>54</v>
      </c>
      <c r="G68" s="54">
        <v>0.11876157407407407</v>
      </c>
      <c r="H68" s="57">
        <f t="shared" si="2"/>
        <v>0.00281458879189653</v>
      </c>
      <c r="I68" s="60">
        <f t="shared" si="3"/>
        <v>14.803820290420036</v>
      </c>
      <c r="J68" s="66" t="s">
        <v>140</v>
      </c>
    </row>
    <row r="69" spans="1:10" s="37" customFormat="1" ht="21.75" customHeight="1">
      <c r="A69" s="37">
        <v>26</v>
      </c>
      <c r="B69" s="37">
        <v>13</v>
      </c>
      <c r="C69" s="38">
        <v>3</v>
      </c>
      <c r="D69" s="24" t="s">
        <v>74</v>
      </c>
      <c r="E69" s="45" t="s">
        <v>122</v>
      </c>
      <c r="G69" s="54">
        <v>0.11916666666666666</v>
      </c>
      <c r="H69" s="57">
        <f t="shared" si="2"/>
        <v>0.002824189279930481</v>
      </c>
      <c r="I69" s="60">
        <f t="shared" si="3"/>
        <v>14.753496503496505</v>
      </c>
      <c r="J69" s="66" t="s">
        <v>140</v>
      </c>
    </row>
    <row r="70" spans="1:10" s="37" customFormat="1" ht="21.75" customHeight="1">
      <c r="A70" s="37">
        <v>27</v>
      </c>
      <c r="B70" s="37">
        <v>2</v>
      </c>
      <c r="C70" s="38">
        <v>4</v>
      </c>
      <c r="D70" s="24" t="s">
        <v>56</v>
      </c>
      <c r="E70" s="45" t="s">
        <v>57</v>
      </c>
      <c r="G70" s="54">
        <v>0.12032407407407408</v>
      </c>
      <c r="H70" s="57">
        <f t="shared" si="2"/>
        <v>0.002851619245741772</v>
      </c>
      <c r="I70" s="60">
        <f t="shared" si="3"/>
        <v>14.611581377452865</v>
      </c>
      <c r="J70" s="66" t="s">
        <v>140</v>
      </c>
    </row>
    <row r="71" spans="1:10" s="37" customFormat="1" ht="21.75" customHeight="1">
      <c r="A71" s="37">
        <v>29</v>
      </c>
      <c r="B71" s="37">
        <v>3</v>
      </c>
      <c r="C71" s="38">
        <v>5</v>
      </c>
      <c r="D71" s="24" t="s">
        <v>34</v>
      </c>
      <c r="E71" s="45" t="s">
        <v>26</v>
      </c>
      <c r="G71" s="54">
        <v>0.12146990740740742</v>
      </c>
      <c r="H71" s="57">
        <f aca="true" t="shared" si="4" ref="H71:H89">G71/$G$5</f>
        <v>0.00287877491189495</v>
      </c>
      <c r="I71" s="60">
        <f aca="true" t="shared" si="5" ref="I71:I89">($G$5/G71)/24</f>
        <v>14.47374940447832</v>
      </c>
      <c r="J71" s="66" t="s">
        <v>140</v>
      </c>
    </row>
    <row r="72" spans="1:10" s="37" customFormat="1" ht="21.75" customHeight="1">
      <c r="A72" s="37">
        <v>42</v>
      </c>
      <c r="B72" s="37">
        <v>21</v>
      </c>
      <c r="C72" s="38">
        <v>6</v>
      </c>
      <c r="D72" s="24" t="s">
        <v>40</v>
      </c>
      <c r="E72" s="45" t="s">
        <v>24</v>
      </c>
      <c r="G72" s="54">
        <v>0.1246412037037037</v>
      </c>
      <c r="H72" s="57">
        <f t="shared" si="4"/>
        <v>0.002953933018217886</v>
      </c>
      <c r="I72" s="60">
        <f t="shared" si="5"/>
        <v>14.105487974742317</v>
      </c>
      <c r="J72" s="66" t="s">
        <v>140</v>
      </c>
    </row>
    <row r="73" spans="1:10" s="37" customFormat="1" ht="21.75" customHeight="1">
      <c r="A73" s="37">
        <v>205</v>
      </c>
      <c r="B73" s="37">
        <v>2</v>
      </c>
      <c r="C73" s="38">
        <v>7</v>
      </c>
      <c r="D73" s="24" t="s">
        <v>63</v>
      </c>
      <c r="E73" s="45" t="s">
        <v>64</v>
      </c>
      <c r="G73" s="54">
        <v>0.12696759259259258</v>
      </c>
      <c r="H73" s="57">
        <f t="shared" si="4"/>
        <v>0.00300906724949858</v>
      </c>
      <c r="I73" s="60">
        <f t="shared" si="5"/>
        <v>13.847037374658159</v>
      </c>
      <c r="J73" s="66" t="s">
        <v>140</v>
      </c>
    </row>
    <row r="74" spans="1:10" s="37" customFormat="1" ht="21.75" customHeight="1">
      <c r="A74" s="37">
        <v>369</v>
      </c>
      <c r="B74" s="37">
        <v>1</v>
      </c>
      <c r="C74" s="38">
        <v>8</v>
      </c>
      <c r="D74" s="24" t="s">
        <v>60</v>
      </c>
      <c r="E74" s="45" t="s">
        <v>61</v>
      </c>
      <c r="G74" s="54">
        <v>0.12743055555555555</v>
      </c>
      <c r="H74" s="57">
        <f t="shared" si="4"/>
        <v>0.0030200392358230963</v>
      </c>
      <c r="I74" s="60">
        <f t="shared" si="5"/>
        <v>13.796730245231608</v>
      </c>
      <c r="J74" s="66" t="s">
        <v>140</v>
      </c>
    </row>
    <row r="75" spans="1:10" s="37" customFormat="1" ht="21.75" customHeight="1">
      <c r="A75" s="37">
        <v>386</v>
      </c>
      <c r="B75" s="37">
        <v>29</v>
      </c>
      <c r="C75" s="38">
        <v>9</v>
      </c>
      <c r="D75" s="24" t="s">
        <v>65</v>
      </c>
      <c r="E75" s="45" t="s">
        <v>66</v>
      </c>
      <c r="F75" s="37" t="s">
        <v>54</v>
      </c>
      <c r="G75" s="54">
        <v>0.12822916666666667</v>
      </c>
      <c r="H75" s="57">
        <f t="shared" si="4"/>
        <v>0.003038965912232887</v>
      </c>
      <c r="I75" s="60">
        <f t="shared" si="5"/>
        <v>13.71080422420796</v>
      </c>
      <c r="J75" s="66" t="s">
        <v>140</v>
      </c>
    </row>
    <row r="76" spans="1:10" s="37" customFormat="1" ht="21.75" customHeight="1">
      <c r="A76" s="37">
        <v>6</v>
      </c>
      <c r="C76" s="38"/>
      <c r="D76" s="24" t="s">
        <v>324</v>
      </c>
      <c r="E76" s="45" t="s">
        <v>325</v>
      </c>
      <c r="F76" s="82" t="s">
        <v>54</v>
      </c>
      <c r="G76" s="54">
        <v>0.1298726851851852</v>
      </c>
      <c r="H76" s="57">
        <f t="shared" si="4"/>
        <v>0.00307791646368492</v>
      </c>
      <c r="I76" s="60">
        <f t="shared" si="5"/>
        <v>13.537296141163887</v>
      </c>
      <c r="J76" s="66" t="s">
        <v>140</v>
      </c>
    </row>
    <row r="77" spans="1:10" s="37" customFormat="1" ht="21.75" customHeight="1">
      <c r="A77" s="37">
        <v>522</v>
      </c>
      <c r="B77" s="37">
        <v>2</v>
      </c>
      <c r="C77" s="38">
        <v>11</v>
      </c>
      <c r="D77" s="24" t="s">
        <v>35</v>
      </c>
      <c r="E77" s="45" t="s">
        <v>8</v>
      </c>
      <c r="F77" s="37" t="s">
        <v>54</v>
      </c>
      <c r="G77" s="54">
        <v>0.1300925925925926</v>
      </c>
      <c r="H77" s="57">
        <f t="shared" si="4"/>
        <v>0.003083128157189065</v>
      </c>
      <c r="I77" s="60">
        <f t="shared" si="5"/>
        <v>13.514412811387901</v>
      </c>
      <c r="J77" s="66" t="s">
        <v>140</v>
      </c>
    </row>
    <row r="78" spans="1:10" s="37" customFormat="1" ht="21.75" customHeight="1">
      <c r="A78" s="37">
        <v>635</v>
      </c>
      <c r="B78" s="37">
        <v>31</v>
      </c>
      <c r="C78" s="38">
        <v>13</v>
      </c>
      <c r="D78" s="24" t="s">
        <v>34</v>
      </c>
      <c r="E78" s="45" t="s">
        <v>20</v>
      </c>
      <c r="G78" s="54">
        <v>0.13144675925925928</v>
      </c>
      <c r="H78" s="57">
        <f t="shared" si="4"/>
        <v>0.0031152212171882752</v>
      </c>
      <c r="I78" s="60">
        <f t="shared" si="5"/>
        <v>13.375187109271813</v>
      </c>
      <c r="J78" s="66" t="s">
        <v>140</v>
      </c>
    </row>
    <row r="79" spans="1:10" s="37" customFormat="1" ht="21.75" customHeight="1">
      <c r="A79" s="37">
        <v>663</v>
      </c>
      <c r="B79" s="37">
        <v>17</v>
      </c>
      <c r="C79" s="38">
        <v>14</v>
      </c>
      <c r="D79" s="24" t="s">
        <v>40</v>
      </c>
      <c r="E79" s="45" t="s">
        <v>49</v>
      </c>
      <c r="G79" s="54">
        <v>0.1323263888888889</v>
      </c>
      <c r="H79" s="57">
        <f t="shared" si="4"/>
        <v>0.003136067991204856</v>
      </c>
      <c r="I79" s="60">
        <f t="shared" si="5"/>
        <v>13.286276567829965</v>
      </c>
      <c r="J79" s="66" t="s">
        <v>140</v>
      </c>
    </row>
    <row r="80" spans="1:10" s="37" customFormat="1" ht="21.75" customHeight="1">
      <c r="A80" s="37">
        <v>774</v>
      </c>
      <c r="B80" s="37">
        <v>34</v>
      </c>
      <c r="C80" s="38">
        <v>15</v>
      </c>
      <c r="D80" s="24" t="s">
        <v>36</v>
      </c>
      <c r="E80" s="45" t="s">
        <v>21</v>
      </c>
      <c r="F80" s="37" t="s">
        <v>54</v>
      </c>
      <c r="G80" s="54">
        <v>0.13342592592592592</v>
      </c>
      <c r="H80" s="57">
        <f t="shared" si="4"/>
        <v>0.0031621264587255817</v>
      </c>
      <c r="I80" s="60">
        <f t="shared" si="5"/>
        <v>13.17678695350451</v>
      </c>
      <c r="J80" s="66" t="s">
        <v>140</v>
      </c>
    </row>
    <row r="81" spans="1:10" s="37" customFormat="1" ht="21.75" customHeight="1">
      <c r="A81" s="37">
        <v>99</v>
      </c>
      <c r="B81" s="37">
        <v>37</v>
      </c>
      <c r="C81" s="38">
        <v>16</v>
      </c>
      <c r="D81" s="24" t="s">
        <v>74</v>
      </c>
      <c r="E81" s="45" t="s">
        <v>67</v>
      </c>
      <c r="G81" s="54">
        <v>0.1340625</v>
      </c>
      <c r="H81" s="57">
        <f t="shared" si="4"/>
        <v>0.003177212939921792</v>
      </c>
      <c r="I81" s="60">
        <f t="shared" si="5"/>
        <v>13.114219114219113</v>
      </c>
      <c r="J81" s="66" t="s">
        <v>140</v>
      </c>
    </row>
    <row r="82" spans="1:10" s="37" customFormat="1" ht="21.75" customHeight="1">
      <c r="A82" s="37">
        <v>929</v>
      </c>
      <c r="B82" s="37">
        <v>30</v>
      </c>
      <c r="C82" s="38">
        <v>17</v>
      </c>
      <c r="D82" s="24" t="s">
        <v>39</v>
      </c>
      <c r="E82" s="45" t="s">
        <v>23</v>
      </c>
      <c r="G82" s="54">
        <v>0.14144675925925926</v>
      </c>
      <c r="H82" s="57">
        <f t="shared" si="4"/>
        <v>0.0033522161217978256</v>
      </c>
      <c r="I82" s="60">
        <f t="shared" si="5"/>
        <v>12.429588413386794</v>
      </c>
      <c r="J82" s="66" t="s">
        <v>140</v>
      </c>
    </row>
    <row r="83" spans="1:10" s="37" customFormat="1" ht="21.75" customHeight="1">
      <c r="A83" s="37">
        <v>246</v>
      </c>
      <c r="B83" s="37">
        <v>23</v>
      </c>
      <c r="C83" s="38">
        <v>18</v>
      </c>
      <c r="D83" s="24" t="s">
        <v>147</v>
      </c>
      <c r="E83" s="45" t="s">
        <v>148</v>
      </c>
      <c r="F83" s="37" t="s">
        <v>133</v>
      </c>
      <c r="G83" s="54">
        <v>0.15520833333333334</v>
      </c>
      <c r="H83" s="57">
        <f t="shared" si="4"/>
        <v>0.0036783584152940713</v>
      </c>
      <c r="I83" s="60">
        <f t="shared" si="5"/>
        <v>11.32751677852349</v>
      </c>
      <c r="J83" s="66" t="s">
        <v>140</v>
      </c>
    </row>
    <row r="84" spans="1:10" s="37" customFormat="1" ht="21.75" customHeight="1">
      <c r="A84" s="37">
        <v>289</v>
      </c>
      <c r="B84" s="37">
        <v>61</v>
      </c>
      <c r="C84" s="38">
        <v>19</v>
      </c>
      <c r="D84" s="24" t="s">
        <v>98</v>
      </c>
      <c r="E84" s="45" t="s">
        <v>99</v>
      </c>
      <c r="F84" s="37" t="s">
        <v>54</v>
      </c>
      <c r="G84" s="54">
        <v>0.1585648148148148</v>
      </c>
      <c r="H84" s="57">
        <f t="shared" si="4"/>
        <v>0.0037579053161468133</v>
      </c>
      <c r="I84" s="60">
        <f t="shared" si="5"/>
        <v>11.087737226277374</v>
      </c>
      <c r="J84" s="66" t="s">
        <v>140</v>
      </c>
    </row>
    <row r="85" spans="1:10" s="37" customFormat="1" ht="21.75" customHeight="1">
      <c r="A85" s="37">
        <v>414</v>
      </c>
      <c r="B85" s="37">
        <v>70</v>
      </c>
      <c r="C85" s="38">
        <v>20</v>
      </c>
      <c r="D85" s="24" t="s">
        <v>77</v>
      </c>
      <c r="E85" s="45" t="s">
        <v>78</v>
      </c>
      <c r="F85" s="37" t="s">
        <v>54</v>
      </c>
      <c r="G85" s="54">
        <v>0.17375</v>
      </c>
      <c r="H85" s="57">
        <f t="shared" si="4"/>
        <v>0.004117786467590947</v>
      </c>
      <c r="I85" s="60">
        <f t="shared" si="5"/>
        <v>10.118705035971223</v>
      </c>
      <c r="J85" s="66" t="s">
        <v>140</v>
      </c>
    </row>
    <row r="86" spans="1:10" s="37" customFormat="1" ht="21.75" customHeight="1">
      <c r="A86" s="37">
        <v>416</v>
      </c>
      <c r="B86" s="37">
        <v>71</v>
      </c>
      <c r="C86" s="38">
        <v>21</v>
      </c>
      <c r="D86" s="24" t="s">
        <v>124</v>
      </c>
      <c r="E86" s="45" t="s">
        <v>52</v>
      </c>
      <c r="G86" s="54">
        <v>0.17375</v>
      </c>
      <c r="H86" s="57">
        <f t="shared" si="4"/>
        <v>0.004117786467590947</v>
      </c>
      <c r="I86" s="60">
        <f t="shared" si="5"/>
        <v>10.118705035971223</v>
      </c>
      <c r="J86" s="66" t="s">
        <v>140</v>
      </c>
    </row>
    <row r="87" spans="1:10" s="37" customFormat="1" ht="21.75" customHeight="1">
      <c r="A87" s="37">
        <v>415</v>
      </c>
      <c r="B87" s="37">
        <v>22</v>
      </c>
      <c r="C87" s="38">
        <v>22</v>
      </c>
      <c r="D87" s="24" t="s">
        <v>79</v>
      </c>
      <c r="E87" s="45" t="s">
        <v>80</v>
      </c>
      <c r="F87" s="37" t="s">
        <v>54</v>
      </c>
      <c r="G87" s="54">
        <v>0.17377314814814815</v>
      </c>
      <c r="H87" s="57">
        <f t="shared" si="4"/>
        <v>0.004118335066907172</v>
      </c>
      <c r="I87" s="60">
        <f t="shared" si="5"/>
        <v>10.117357133342214</v>
      </c>
      <c r="J87" s="66" t="s">
        <v>140</v>
      </c>
    </row>
    <row r="88" spans="1:10" s="37" customFormat="1" ht="21.75" customHeight="1">
      <c r="A88" s="37">
        <v>454</v>
      </c>
      <c r="B88" s="37">
        <v>75</v>
      </c>
      <c r="C88" s="38">
        <v>23</v>
      </c>
      <c r="D88" s="24" t="s">
        <v>13</v>
      </c>
      <c r="E88" s="45" t="s">
        <v>15</v>
      </c>
      <c r="F88" s="37" t="s">
        <v>54</v>
      </c>
      <c r="G88" s="54">
        <v>0.18163194444444444</v>
      </c>
      <c r="H88" s="57">
        <f t="shared" si="4"/>
        <v>0.004304584534765836</v>
      </c>
      <c r="I88" s="60">
        <f t="shared" si="5"/>
        <v>9.679602370483655</v>
      </c>
      <c r="J88" s="66" t="s">
        <v>140</v>
      </c>
    </row>
    <row r="89" spans="1:12" s="37" customFormat="1" ht="21.75" customHeight="1">
      <c r="A89" s="37">
        <v>185</v>
      </c>
      <c r="B89" s="37">
        <v>1</v>
      </c>
      <c r="C89" s="38"/>
      <c r="D89" s="24" t="s">
        <v>13</v>
      </c>
      <c r="E89" s="45" t="s">
        <v>15</v>
      </c>
      <c r="G89" s="54">
        <v>0.1876273148148148</v>
      </c>
      <c r="H89" s="57">
        <f t="shared" si="4"/>
        <v>0.004446671757668321</v>
      </c>
      <c r="I89" s="60">
        <f t="shared" si="5"/>
        <v>9.370304114490162</v>
      </c>
      <c r="J89" s="66" t="s">
        <v>227</v>
      </c>
      <c r="L89" s="37">
        <v>13</v>
      </c>
    </row>
  </sheetData>
  <mergeCells count="2">
    <mergeCell ref="A1:I1"/>
    <mergeCell ref="A2:I2"/>
  </mergeCells>
  <printOptions gridLines="1" horizontalCentered="1"/>
  <pageMargins left="0.7874015748031497" right="0.984251968503937" top="0.7874015748031497" bottom="0.5905511811023623" header="0.5118110236220472" footer="0.5118110236220472"/>
  <pageSetup fitToHeight="1" fitToWidth="1" horizontalDpi="600" verticalDpi="600" orientation="landscape" paperSize="9" scale="5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N10"/>
  <sheetViews>
    <sheetView zoomScale="75" zoomScaleNormal="75" workbookViewId="0" topLeftCell="A1">
      <selection activeCell="E8" sqref="E8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7.57421875" style="18" bestFit="1" customWidth="1"/>
    <col min="7" max="7" width="14.8515625" style="17" bestFit="1" customWidth="1"/>
    <col min="8" max="8" width="13.7109375" style="5" bestFit="1" customWidth="1"/>
    <col min="9" max="9" width="11.00390625" style="36" customWidth="1"/>
    <col min="10" max="10" width="2.7109375" style="36" customWidth="1"/>
    <col min="11" max="11" width="14.140625" style="5" customWidth="1"/>
    <col min="12" max="12" width="14.421875" style="20" customWidth="1"/>
    <col min="13" max="13" width="21.28125" style="0" bestFit="1" customWidth="1"/>
    <col min="14" max="14" width="1.7109375" style="0" customWidth="1"/>
  </cols>
  <sheetData>
    <row r="1" spans="1:14" s="1" customFormat="1" ht="30">
      <c r="A1" s="321" t="s">
        <v>317</v>
      </c>
      <c r="B1" s="321"/>
      <c r="C1" s="321"/>
      <c r="D1" s="321"/>
      <c r="E1" s="321"/>
      <c r="F1" s="321"/>
      <c r="G1" s="321"/>
      <c r="H1" s="321"/>
      <c r="I1" s="321"/>
      <c r="K1" s="21"/>
      <c r="L1" s="21"/>
      <c r="M1" s="21"/>
      <c r="N1" s="135"/>
    </row>
    <row r="2" spans="1:14" ht="27">
      <c r="A2" s="322">
        <v>40489</v>
      </c>
      <c r="B2" s="322"/>
      <c r="C2" s="322"/>
      <c r="D2" s="322"/>
      <c r="E2" s="322"/>
      <c r="F2" s="322"/>
      <c r="G2" s="322"/>
      <c r="H2" s="322"/>
      <c r="I2" s="322"/>
      <c r="J2" s="1"/>
      <c r="K2"/>
      <c r="L2"/>
      <c r="N2" s="25"/>
    </row>
    <row r="3" spans="1:14" ht="27">
      <c r="A3" s="250"/>
      <c r="B3" s="250"/>
      <c r="C3" s="250"/>
      <c r="D3" s="250"/>
      <c r="E3" s="250"/>
      <c r="F3" s="250"/>
      <c r="G3" s="250"/>
      <c r="H3" s="250"/>
      <c r="I3" s="250"/>
      <c r="J3" s="1"/>
      <c r="K3"/>
      <c r="L3"/>
      <c r="N3" s="25"/>
    </row>
    <row r="4" spans="1:14" ht="19.5">
      <c r="A4" s="323" t="s">
        <v>86</v>
      </c>
      <c r="B4" s="323"/>
      <c r="C4" s="323"/>
      <c r="D4" s="323"/>
      <c r="E4" s="252"/>
      <c r="F4" s="253" t="s">
        <v>237</v>
      </c>
      <c r="G4" s="253" t="s">
        <v>238</v>
      </c>
      <c r="H4" s="254">
        <v>42.195</v>
      </c>
      <c r="I4" s="288"/>
      <c r="J4"/>
      <c r="K4"/>
      <c r="L4"/>
      <c r="N4" s="25"/>
    </row>
    <row r="5" ht="13.5" customHeight="1" thickBot="1"/>
    <row r="6" spans="1:14" s="12" customFormat="1" ht="18.75" customHeight="1">
      <c r="A6" s="6" t="s">
        <v>1</v>
      </c>
      <c r="B6" s="6" t="s">
        <v>47</v>
      </c>
      <c r="C6" s="7"/>
      <c r="D6" s="8" t="s">
        <v>2</v>
      </c>
      <c r="E6" s="14" t="s">
        <v>3</v>
      </c>
      <c r="F6" s="14" t="s">
        <v>54</v>
      </c>
      <c r="G6" s="33" t="s">
        <v>4</v>
      </c>
      <c r="H6" s="34" t="s">
        <v>6</v>
      </c>
      <c r="I6" s="69" t="s">
        <v>5</v>
      </c>
      <c r="J6" s="11"/>
      <c r="K6" s="71" t="s">
        <v>10</v>
      </c>
      <c r="L6" s="72" t="s">
        <v>11</v>
      </c>
      <c r="M6" s="160" t="s">
        <v>149</v>
      </c>
      <c r="N6" s="26"/>
    </row>
    <row r="7" spans="1:14" s="12" customFormat="1" ht="18.75" customHeight="1">
      <c r="A7" s="13"/>
      <c r="B7" s="318" t="s">
        <v>86</v>
      </c>
      <c r="C7" s="319"/>
      <c r="D7" s="319"/>
      <c r="E7" s="319"/>
      <c r="F7" s="320"/>
      <c r="G7" s="50">
        <v>42.195</v>
      </c>
      <c r="H7" s="31"/>
      <c r="I7" s="11"/>
      <c r="J7" s="11"/>
      <c r="K7" s="29"/>
      <c r="L7" s="28"/>
      <c r="M7" s="35" t="s">
        <v>17</v>
      </c>
      <c r="N7" s="27"/>
    </row>
    <row r="8" spans="1:14" s="37" customFormat="1" ht="21.75" customHeight="1">
      <c r="A8" s="37">
        <v>19</v>
      </c>
      <c r="B8" s="37">
        <v>1</v>
      </c>
      <c r="C8" s="38">
        <v>1</v>
      </c>
      <c r="D8" s="24" t="s">
        <v>40</v>
      </c>
      <c r="E8" s="45" t="s">
        <v>49</v>
      </c>
      <c r="F8" s="45"/>
      <c r="G8" s="47">
        <v>0.13615740740740742</v>
      </c>
      <c r="H8" s="40">
        <f>G8/$G$7</f>
        <v>0.003226861178040228</v>
      </c>
      <c r="I8" s="76">
        <f>($G$7/G8)/24</f>
        <v>12.9124447466848</v>
      </c>
      <c r="J8" s="41"/>
      <c r="K8" s="39">
        <v>0.06458333333333334</v>
      </c>
      <c r="L8" s="40">
        <f>G8-K8</f>
        <v>0.07157407407407408</v>
      </c>
      <c r="M8" s="74">
        <f>L8-K8</f>
        <v>0.006990740740740742</v>
      </c>
      <c r="N8" s="21"/>
    </row>
    <row r="9" spans="3:14" s="37" customFormat="1" ht="21.75" customHeight="1">
      <c r="C9" s="38"/>
      <c r="D9" s="24"/>
      <c r="E9" s="45"/>
      <c r="F9" s="45"/>
      <c r="G9" s="47"/>
      <c r="H9" s="40"/>
      <c r="I9" s="76"/>
      <c r="J9" s="41"/>
      <c r="K9" s="39"/>
      <c r="L9" s="40"/>
      <c r="M9" s="74"/>
      <c r="N9" s="21"/>
    </row>
    <row r="10" spans="1:14" s="37" customFormat="1" ht="21.75" customHeight="1">
      <c r="A10" s="316" t="s">
        <v>318</v>
      </c>
      <c r="B10" s="317"/>
      <c r="C10" s="317"/>
      <c r="D10" s="317"/>
      <c r="E10" s="45"/>
      <c r="F10" s="45"/>
      <c r="G10" s="47"/>
      <c r="H10" s="40"/>
      <c r="I10" s="76"/>
      <c r="J10" s="41"/>
      <c r="K10" s="39"/>
      <c r="L10" s="40"/>
      <c r="M10" s="74"/>
      <c r="N10" s="21"/>
    </row>
  </sheetData>
  <mergeCells count="5">
    <mergeCell ref="A10:D10"/>
    <mergeCell ref="B7:F7"/>
    <mergeCell ref="A1:I1"/>
    <mergeCell ref="A2:I2"/>
    <mergeCell ref="A4:D4"/>
  </mergeCells>
  <printOptions gridLines="1" horizontalCentered="1"/>
  <pageMargins left="0.7874015748031497" right="0.984251968503937" top="0.7874015748031497" bottom="0.5905511811023623" header="0.5118110236220472" footer="0.5118110236220472"/>
  <pageSetup fitToHeight="1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R27"/>
  <sheetViews>
    <sheetView zoomScale="75" zoomScaleNormal="75" workbookViewId="0" topLeftCell="A1">
      <selection activeCell="L7" sqref="L7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7.57421875" style="18" bestFit="1" customWidth="1"/>
    <col min="7" max="7" width="14.8515625" style="17" bestFit="1" customWidth="1"/>
    <col min="8" max="8" width="10.8515625" style="5" bestFit="1" customWidth="1"/>
    <col min="9" max="9" width="11.00390625" style="36" customWidth="1"/>
    <col min="10" max="10" width="2.7109375" style="36" customWidth="1"/>
    <col min="11" max="11" width="14.140625" style="5" customWidth="1"/>
    <col min="12" max="12" width="14.421875" style="20" customWidth="1"/>
    <col min="13" max="13" width="21.28125" style="0" bestFit="1" customWidth="1"/>
    <col min="14" max="14" width="1.7109375" style="0" customWidth="1"/>
    <col min="15" max="15" width="15.140625" style="0" customWidth="1"/>
  </cols>
  <sheetData>
    <row r="1" spans="1:14" s="1" customFormat="1" ht="34.5" thickBot="1">
      <c r="A1" s="324" t="s">
        <v>316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135"/>
    </row>
    <row r="2" spans="1:14" ht="23.25" thickBot="1">
      <c r="A2" s="313">
        <v>40461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25"/>
    </row>
    <row r="4" ht="13.5" customHeight="1" thickBot="1"/>
    <row r="5" spans="1:14" s="12" customFormat="1" ht="18.75" customHeight="1">
      <c r="A5" s="6" t="s">
        <v>1</v>
      </c>
      <c r="B5" s="6" t="s">
        <v>47</v>
      </c>
      <c r="C5" s="7"/>
      <c r="D5" s="8" t="s">
        <v>2</v>
      </c>
      <c r="E5" s="14" t="s">
        <v>3</v>
      </c>
      <c r="F5" s="14" t="s">
        <v>54</v>
      </c>
      <c r="G5" s="33" t="s">
        <v>4</v>
      </c>
      <c r="H5" s="34" t="s">
        <v>6</v>
      </c>
      <c r="I5" s="69" t="s">
        <v>5</v>
      </c>
      <c r="J5" s="11"/>
      <c r="K5" s="71" t="s">
        <v>10</v>
      </c>
      <c r="L5" s="72" t="s">
        <v>11</v>
      </c>
      <c r="M5" s="160" t="s">
        <v>149</v>
      </c>
      <c r="N5" s="26"/>
    </row>
    <row r="6" spans="1:14" s="12" customFormat="1" ht="18.75" customHeight="1">
      <c r="A6" s="13"/>
      <c r="B6" s="318" t="s">
        <v>86</v>
      </c>
      <c r="C6" s="319"/>
      <c r="D6" s="319"/>
      <c r="E6" s="319"/>
      <c r="F6" s="320"/>
      <c r="G6" s="50">
        <v>42.195</v>
      </c>
      <c r="H6" s="31"/>
      <c r="I6" s="11"/>
      <c r="J6" s="11"/>
      <c r="K6" s="29"/>
      <c r="L6" s="28"/>
      <c r="M6" s="35" t="s">
        <v>17</v>
      </c>
      <c r="N6" s="27"/>
    </row>
    <row r="7" spans="1:18" s="37" customFormat="1" ht="21.75" customHeight="1">
      <c r="A7" s="37">
        <v>19</v>
      </c>
      <c r="B7" s="37">
        <v>1</v>
      </c>
      <c r="C7" s="38">
        <v>1</v>
      </c>
      <c r="D7" s="24" t="s">
        <v>68</v>
      </c>
      <c r="E7" s="45" t="s">
        <v>69</v>
      </c>
      <c r="F7" s="45"/>
      <c r="G7" s="47">
        <v>0.11446759259259259</v>
      </c>
      <c r="H7" s="40">
        <f>G7/$G$6</f>
        <v>0.0027128236187366414</v>
      </c>
      <c r="I7" s="76">
        <f>($G$6/G7)/24</f>
        <v>15.359150657229526</v>
      </c>
      <c r="J7" s="41"/>
      <c r="K7" s="39">
        <v>0.057199074074074076</v>
      </c>
      <c r="L7" s="40">
        <f>G7-K7</f>
        <v>0.05726851851851852</v>
      </c>
      <c r="M7" s="74">
        <f>L7-K7</f>
        <v>6.944444444444142E-05</v>
      </c>
      <c r="N7" s="21"/>
      <c r="O7" s="327" t="s">
        <v>171</v>
      </c>
      <c r="P7" s="327"/>
      <c r="Q7" s="327"/>
      <c r="R7" s="327"/>
    </row>
    <row r="8" spans="3:14" s="37" customFormat="1" ht="21.75" customHeight="1">
      <c r="C8" s="38"/>
      <c r="D8" s="24"/>
      <c r="E8" s="45"/>
      <c r="F8" s="45"/>
      <c r="G8" s="47"/>
      <c r="H8" s="40"/>
      <c r="I8" s="76"/>
      <c r="J8" s="41"/>
      <c r="K8" s="39"/>
      <c r="L8" s="40"/>
      <c r="M8" s="74"/>
      <c r="N8" s="21"/>
    </row>
    <row r="9" spans="2:14" s="37" customFormat="1" ht="21.75" customHeight="1">
      <c r="B9" s="318" t="s">
        <v>87</v>
      </c>
      <c r="C9" s="319"/>
      <c r="D9" s="319"/>
      <c r="E9" s="319"/>
      <c r="F9" s="320"/>
      <c r="G9" s="47"/>
      <c r="H9" s="40"/>
      <c r="I9" s="76"/>
      <c r="J9" s="41"/>
      <c r="K9" s="39"/>
      <c r="L9" s="40"/>
      <c r="M9" s="74"/>
      <c r="N9" s="21"/>
    </row>
    <row r="10" spans="3:14" s="37" customFormat="1" ht="21.75" customHeight="1">
      <c r="C10" s="38"/>
      <c r="D10" s="24"/>
      <c r="E10" s="45"/>
      <c r="F10" s="45"/>
      <c r="G10" s="50">
        <v>21.0975</v>
      </c>
      <c r="H10" s="40"/>
      <c r="I10" s="76"/>
      <c r="J10" s="41"/>
      <c r="K10" s="39"/>
      <c r="L10" s="40"/>
      <c r="M10" s="74"/>
      <c r="N10" s="21"/>
    </row>
    <row r="11" spans="3:14" s="37" customFormat="1" ht="21.75" customHeight="1">
      <c r="C11" s="38"/>
      <c r="D11" s="24" t="s">
        <v>7</v>
      </c>
      <c r="E11" s="45" t="s">
        <v>150</v>
      </c>
      <c r="F11" s="45"/>
      <c r="G11" s="47">
        <v>0.06710648148148148</v>
      </c>
      <c r="H11" s="40">
        <f>G11/$G$10</f>
        <v>0.003180778835477259</v>
      </c>
      <c r="I11" s="76">
        <f>($G$10/G11)/24</f>
        <v>13.0995170748534</v>
      </c>
      <c r="J11" s="41"/>
      <c r="K11" s="39"/>
      <c r="L11" s="40"/>
      <c r="M11" s="74"/>
      <c r="N11" s="21"/>
    </row>
    <row r="12" spans="3:14" s="37" customFormat="1" ht="21.75" customHeight="1">
      <c r="C12" s="38"/>
      <c r="D12" s="24"/>
      <c r="E12" s="45"/>
      <c r="F12" s="45"/>
      <c r="G12" s="47"/>
      <c r="H12" s="40"/>
      <c r="I12" s="76"/>
      <c r="J12" s="41"/>
      <c r="K12" s="39"/>
      <c r="L12" s="40"/>
      <c r="M12" s="74"/>
      <c r="N12" s="21"/>
    </row>
    <row r="13" spans="1:14" s="1" customFormat="1" ht="16.5">
      <c r="A13" s="37"/>
      <c r="B13" s="37"/>
      <c r="C13" s="38"/>
      <c r="D13" s="24"/>
      <c r="E13" s="45"/>
      <c r="F13" s="45"/>
      <c r="G13" s="47"/>
      <c r="H13" s="40"/>
      <c r="I13" s="76"/>
      <c r="J13" s="41"/>
      <c r="K13" s="39"/>
      <c r="L13" s="40"/>
      <c r="M13" s="74"/>
      <c r="N13" s="135"/>
    </row>
    <row r="14" spans="1:14" ht="15">
      <c r="A14" s="37"/>
      <c r="B14" s="37"/>
      <c r="C14" s="38"/>
      <c r="D14" s="24"/>
      <c r="E14" s="45"/>
      <c r="F14" s="45"/>
      <c r="G14" s="47"/>
      <c r="H14" s="40"/>
      <c r="I14" s="76"/>
      <c r="J14" s="41"/>
      <c r="K14" s="39"/>
      <c r="L14" s="40"/>
      <c r="M14" s="74"/>
      <c r="N14" s="25"/>
    </row>
    <row r="15" spans="1:14" ht="15">
      <c r="A15" s="37"/>
      <c r="B15" s="37"/>
      <c r="C15" s="38"/>
      <c r="D15" s="24"/>
      <c r="E15" s="45"/>
      <c r="F15" s="45"/>
      <c r="G15" s="47"/>
      <c r="H15" s="40"/>
      <c r="I15" s="76"/>
      <c r="J15" s="41"/>
      <c r="K15" s="39"/>
      <c r="L15" s="40"/>
      <c r="M15" s="74"/>
      <c r="N15" s="25"/>
    </row>
    <row r="16" spans="1:16" ht="15">
      <c r="A16" s="37"/>
      <c r="B16" s="37"/>
      <c r="C16" s="38"/>
      <c r="D16" s="24"/>
      <c r="E16" s="45"/>
      <c r="F16" s="45"/>
      <c r="G16" s="47"/>
      <c r="H16" s="40"/>
      <c r="I16" s="76"/>
      <c r="J16" s="41"/>
      <c r="K16" s="39"/>
      <c r="L16" s="40"/>
      <c r="M16" s="74"/>
      <c r="N16" s="25"/>
      <c r="O16" s="144"/>
      <c r="P16" s="144"/>
    </row>
    <row r="17" spans="3:14" s="37" customFormat="1" ht="21.75" customHeight="1">
      <c r="C17" s="38"/>
      <c r="D17" s="24"/>
      <c r="E17" s="45"/>
      <c r="F17" s="45"/>
      <c r="G17" s="47"/>
      <c r="H17" s="40"/>
      <c r="I17" s="76"/>
      <c r="J17" s="41"/>
      <c r="K17" s="39"/>
      <c r="L17" s="40"/>
      <c r="M17" s="74"/>
      <c r="N17" s="21"/>
    </row>
    <row r="18" spans="3:14" s="37" customFormat="1" ht="21.75" customHeight="1">
      <c r="C18" s="38"/>
      <c r="D18" s="24"/>
      <c r="E18" s="45"/>
      <c r="F18" s="45"/>
      <c r="G18" s="47"/>
      <c r="H18" s="40"/>
      <c r="I18" s="76"/>
      <c r="J18" s="41"/>
      <c r="K18" s="39"/>
      <c r="L18" s="40"/>
      <c r="M18" s="73"/>
      <c r="N18" s="21"/>
    </row>
    <row r="19" spans="3:14" s="37" customFormat="1" ht="21.75" customHeight="1">
      <c r="C19" s="38"/>
      <c r="D19" s="24"/>
      <c r="E19" s="45"/>
      <c r="F19" s="45"/>
      <c r="G19" s="47"/>
      <c r="H19" s="40"/>
      <c r="I19" s="76"/>
      <c r="J19" s="41"/>
      <c r="K19" s="39"/>
      <c r="L19" s="40"/>
      <c r="M19" s="74"/>
      <c r="N19" s="21"/>
    </row>
    <row r="20" spans="3:14" s="37" customFormat="1" ht="21.75" customHeight="1">
      <c r="C20" s="38"/>
      <c r="D20" s="24"/>
      <c r="E20" s="45"/>
      <c r="F20" s="45"/>
      <c r="G20" s="47"/>
      <c r="H20" s="40"/>
      <c r="I20" s="76"/>
      <c r="J20" s="41"/>
      <c r="K20" s="39"/>
      <c r="L20" s="40"/>
      <c r="M20" s="74"/>
      <c r="N20" s="21"/>
    </row>
    <row r="21" spans="3:14" s="37" customFormat="1" ht="21.75" customHeight="1">
      <c r="C21" s="38"/>
      <c r="D21" s="24"/>
      <c r="E21" s="45"/>
      <c r="F21" s="45"/>
      <c r="G21" s="47"/>
      <c r="H21" s="40"/>
      <c r="I21" s="76"/>
      <c r="J21" s="41"/>
      <c r="K21" s="39"/>
      <c r="L21" s="40"/>
      <c r="M21" s="74"/>
      <c r="N21" s="21"/>
    </row>
    <row r="22" spans="3:14" s="37" customFormat="1" ht="21.75" customHeight="1">
      <c r="C22" s="38"/>
      <c r="D22" s="24"/>
      <c r="E22" s="45"/>
      <c r="F22" s="45"/>
      <c r="G22" s="47"/>
      <c r="H22" s="40"/>
      <c r="I22" s="76"/>
      <c r="J22" s="41"/>
      <c r="K22" s="39"/>
      <c r="L22" s="40"/>
      <c r="M22" s="74"/>
      <c r="N22" s="42"/>
    </row>
    <row r="23" spans="3:14" s="37" customFormat="1" ht="21.75" customHeight="1">
      <c r="C23" s="38"/>
      <c r="D23" s="24"/>
      <c r="E23" s="45"/>
      <c r="F23" s="45"/>
      <c r="G23" s="47"/>
      <c r="H23" s="40"/>
      <c r="I23" s="76"/>
      <c r="J23" s="41"/>
      <c r="K23" s="39"/>
      <c r="L23" s="40"/>
      <c r="M23" s="74"/>
      <c r="N23" s="42"/>
    </row>
    <row r="24" spans="1:14" s="37" customFormat="1" ht="21.75" customHeight="1">
      <c r="A24" s="15"/>
      <c r="B24" s="15"/>
      <c r="C24" s="16"/>
      <c r="D24" s="16"/>
      <c r="E24" s="18"/>
      <c r="F24" s="18"/>
      <c r="G24" s="17"/>
      <c r="H24" s="5"/>
      <c r="I24" s="36"/>
      <c r="J24" s="36"/>
      <c r="K24" s="5"/>
      <c r="L24" s="20"/>
      <c r="M24"/>
      <c r="N24" s="42"/>
    </row>
    <row r="25" spans="1:14" s="37" customFormat="1" ht="21.75" customHeight="1">
      <c r="A25" s="15"/>
      <c r="B25" s="15"/>
      <c r="C25" s="16"/>
      <c r="D25" s="16"/>
      <c r="E25" s="18"/>
      <c r="F25" s="18"/>
      <c r="G25" s="17"/>
      <c r="H25" s="5"/>
      <c r="I25" s="36"/>
      <c r="J25" s="36"/>
      <c r="K25" s="5"/>
      <c r="L25" s="20"/>
      <c r="M25"/>
      <c r="N25" s="42"/>
    </row>
    <row r="26" spans="1:14" s="37" customFormat="1" ht="21.75" customHeight="1">
      <c r="A26" s="15"/>
      <c r="B26" s="15"/>
      <c r="C26" s="16"/>
      <c r="D26" s="16"/>
      <c r="E26" s="18"/>
      <c r="F26" s="18"/>
      <c r="G26" s="17"/>
      <c r="H26" s="5"/>
      <c r="I26" s="36"/>
      <c r="J26" s="36"/>
      <c r="K26" s="5"/>
      <c r="L26" s="20"/>
      <c r="M26"/>
      <c r="N26" s="42"/>
    </row>
    <row r="27" spans="1:14" s="37" customFormat="1" ht="21.75" customHeight="1">
      <c r="A27" s="15"/>
      <c r="B27" s="15"/>
      <c r="C27" s="16"/>
      <c r="D27" s="16"/>
      <c r="E27" s="18"/>
      <c r="F27" s="18"/>
      <c r="G27" s="17"/>
      <c r="H27" s="5"/>
      <c r="I27" s="36"/>
      <c r="J27" s="36"/>
      <c r="K27" s="5"/>
      <c r="L27" s="20"/>
      <c r="M27"/>
      <c r="N27" s="42"/>
    </row>
  </sheetData>
  <mergeCells count="5">
    <mergeCell ref="B9:F9"/>
    <mergeCell ref="A1:M1"/>
    <mergeCell ref="A2:M2"/>
    <mergeCell ref="O7:R7"/>
    <mergeCell ref="B6:F6"/>
  </mergeCells>
  <printOptions gridLines="1" horizontalCentered="1"/>
  <pageMargins left="0.7874015748031497" right="0.984251968503937" top="0.7874015748031497" bottom="0.5905511811023623" header="0.5118110236220472" footer="0.5118110236220472"/>
  <pageSetup fitToHeight="1" fitToWidth="1" horizontalDpi="600" verticalDpi="600" orientation="landscape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IP86"/>
  <sheetViews>
    <sheetView zoomScale="70" zoomScaleNormal="70" workbookViewId="0" topLeftCell="A1">
      <selection activeCell="G6" sqref="G6"/>
    </sheetView>
  </sheetViews>
  <sheetFormatPr defaultColWidth="7.8515625" defaultRowHeight="13.5" customHeight="1"/>
  <cols>
    <col min="1" max="1" width="7.00390625" style="15" customWidth="1"/>
    <col min="2" max="2" width="7.7109375" style="15" customWidth="1"/>
    <col min="3" max="3" width="3.28125" style="16" customWidth="1"/>
    <col min="4" max="4" width="14.28125" style="16" bestFit="1" customWidth="1"/>
    <col min="5" max="5" width="25.00390625" style="18" bestFit="1" customWidth="1"/>
    <col min="6" max="6" width="6.8515625" style="18" customWidth="1"/>
    <col min="7" max="7" width="12.140625" style="17" customWidth="1"/>
    <col min="8" max="8" width="10.8515625" style="5" customWidth="1"/>
    <col min="9" max="9" width="11.421875" style="36" bestFit="1" customWidth="1"/>
    <col min="10" max="10" width="2.7109375" style="36" customWidth="1"/>
    <col min="11" max="12" width="10.57421875" style="5" customWidth="1"/>
    <col min="13" max="13" width="10.8515625" style="20" customWidth="1"/>
    <col min="14" max="14" width="10.8515625" style="215" customWidth="1"/>
    <col min="15" max="15" width="21.421875" style="0" bestFit="1" customWidth="1"/>
    <col min="16" max="16" width="1.7109375" style="0" customWidth="1"/>
    <col min="17" max="17" width="14.00390625" style="3" customWidth="1"/>
  </cols>
  <sheetData>
    <row r="1" spans="1:17" s="1" customFormat="1" ht="131.25" customHeight="1" thickBot="1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4"/>
      <c r="Q1" s="228"/>
    </row>
    <row r="2" spans="1:17" s="12" customFormat="1" ht="18.75" customHeight="1">
      <c r="A2" s="6" t="s">
        <v>1</v>
      </c>
      <c r="B2" s="6" t="s">
        <v>47</v>
      </c>
      <c r="C2" s="7"/>
      <c r="D2" s="8" t="s">
        <v>2</v>
      </c>
      <c r="E2" s="14" t="s">
        <v>3</v>
      </c>
      <c r="F2" s="14" t="s">
        <v>54</v>
      </c>
      <c r="G2" s="33" t="s">
        <v>4</v>
      </c>
      <c r="H2" s="34" t="s">
        <v>6</v>
      </c>
      <c r="I2" s="69" t="s">
        <v>5</v>
      </c>
      <c r="J2" s="11"/>
      <c r="K2" s="71" t="s">
        <v>10</v>
      </c>
      <c r="L2" s="214"/>
      <c r="M2" s="214" t="s">
        <v>11</v>
      </c>
      <c r="N2" s="214"/>
      <c r="O2" s="217" t="s">
        <v>149</v>
      </c>
      <c r="P2" s="26"/>
      <c r="Q2" s="226"/>
    </row>
    <row r="3" spans="1:17" s="12" customFormat="1" ht="18.75" customHeight="1">
      <c r="A3" s="13"/>
      <c r="B3" s="295" t="s">
        <v>86</v>
      </c>
      <c r="C3" s="296"/>
      <c r="D3" s="296"/>
      <c r="E3" s="296"/>
      <c r="F3" s="290"/>
      <c r="G3" s="50">
        <v>42.195</v>
      </c>
      <c r="H3" s="31"/>
      <c r="I3" s="11"/>
      <c r="J3" s="11"/>
      <c r="K3" s="39"/>
      <c r="L3" s="53">
        <v>21.0975</v>
      </c>
      <c r="M3" s="216"/>
      <c r="N3" s="53">
        <v>21.0975</v>
      </c>
      <c r="O3" s="218" t="s">
        <v>17</v>
      </c>
      <c r="P3" s="27"/>
      <c r="Q3" s="226"/>
    </row>
    <row r="4" spans="1:17" s="37" customFormat="1" ht="21.75" customHeight="1">
      <c r="A4" s="37">
        <v>50</v>
      </c>
      <c r="B4" s="37">
        <v>26</v>
      </c>
      <c r="C4" s="38">
        <v>1</v>
      </c>
      <c r="D4" s="24" t="s">
        <v>56</v>
      </c>
      <c r="E4" s="45" t="s">
        <v>89</v>
      </c>
      <c r="F4" s="45" t="s">
        <v>54</v>
      </c>
      <c r="G4" s="47">
        <v>0.11217592592592592</v>
      </c>
      <c r="H4" s="213">
        <f aca="true" t="shared" si="0" ref="H4:H33">G4/$G$3</f>
        <v>0.0026585122864302858</v>
      </c>
      <c r="I4" s="76">
        <f aca="true" t="shared" si="1" ref="I4:I33">($G$3/G4)/24</f>
        <v>15.67292612463888</v>
      </c>
      <c r="J4" s="41"/>
      <c r="K4" s="224">
        <v>0.05550925925925926</v>
      </c>
      <c r="L4" s="239">
        <f>K4/$L$3</f>
        <v>0.0026310823206189956</v>
      </c>
      <c r="M4" s="57">
        <f>G4-K4</f>
        <v>0.05666666666666666</v>
      </c>
      <c r="N4" s="239">
        <f>M4/$N$3</f>
        <v>0.0026859422522415763</v>
      </c>
      <c r="O4" s="219">
        <f aca="true" t="shared" si="2" ref="O4:O11">M4-K4</f>
        <v>0.0011574074074073987</v>
      </c>
      <c r="P4" s="21"/>
      <c r="Q4" s="225" t="s">
        <v>213</v>
      </c>
    </row>
    <row r="5" spans="1:17" s="37" customFormat="1" ht="21.75" customHeight="1">
      <c r="A5" s="37">
        <v>74</v>
      </c>
      <c r="B5" s="37">
        <v>9</v>
      </c>
      <c r="C5" s="38">
        <v>2</v>
      </c>
      <c r="D5" s="24" t="s">
        <v>131</v>
      </c>
      <c r="E5" s="45" t="s">
        <v>122</v>
      </c>
      <c r="F5" s="45" t="s">
        <v>54</v>
      </c>
      <c r="G5" s="47">
        <v>0.11726851851851851</v>
      </c>
      <c r="H5" s="213">
        <f t="shared" si="0"/>
        <v>0.0027792041359999647</v>
      </c>
      <c r="I5" s="76">
        <f t="shared" si="1"/>
        <v>14.992301618634032</v>
      </c>
      <c r="J5" s="41"/>
      <c r="K5" s="224">
        <v>0.058125</v>
      </c>
      <c r="L5" s="239">
        <f aca="true" t="shared" si="3" ref="L5:L33">K5/$L$3</f>
        <v>0.0027550657660860294</v>
      </c>
      <c r="M5" s="57">
        <f aca="true" t="shared" si="4" ref="M5:M33">G5-K5</f>
        <v>0.059143518518518505</v>
      </c>
      <c r="N5" s="239">
        <f aca="true" t="shared" si="5" ref="N5:N33">M5/$N$3</f>
        <v>0.0028033425059139</v>
      </c>
      <c r="O5" s="219">
        <f t="shared" si="2"/>
        <v>0.001018518518518502</v>
      </c>
      <c r="P5" s="21"/>
      <c r="Q5" s="225" t="s">
        <v>215</v>
      </c>
    </row>
    <row r="6" spans="1:17" s="37" customFormat="1" ht="21.75" customHeight="1">
      <c r="A6" s="37">
        <v>108</v>
      </c>
      <c r="B6" s="37">
        <v>11</v>
      </c>
      <c r="C6" s="38">
        <v>3</v>
      </c>
      <c r="D6" s="24" t="s">
        <v>56</v>
      </c>
      <c r="E6" s="45" t="s">
        <v>57</v>
      </c>
      <c r="F6" s="45"/>
      <c r="G6" s="47">
        <v>0.12224537037037037</v>
      </c>
      <c r="H6" s="213">
        <f t="shared" si="0"/>
        <v>0.0028971529889885144</v>
      </c>
      <c r="I6" s="76">
        <f t="shared" si="1"/>
        <v>14.381935239537967</v>
      </c>
      <c r="J6" s="41"/>
      <c r="K6" s="224">
        <v>0.059305555555555556</v>
      </c>
      <c r="L6" s="239">
        <f t="shared" si="3"/>
        <v>0.002811022896341062</v>
      </c>
      <c r="M6" s="57">
        <f t="shared" si="4"/>
        <v>0.06293981481481481</v>
      </c>
      <c r="N6" s="239">
        <f t="shared" si="5"/>
        <v>0.002983283081635967</v>
      </c>
      <c r="O6" s="219">
        <f t="shared" si="2"/>
        <v>0.0036342592592592537</v>
      </c>
      <c r="P6" s="21"/>
      <c r="Q6" s="67"/>
    </row>
    <row r="7" spans="1:17" s="37" customFormat="1" ht="21.75" customHeight="1">
      <c r="A7" s="37">
        <v>129</v>
      </c>
      <c r="B7" s="37">
        <v>24</v>
      </c>
      <c r="C7" s="38">
        <v>4</v>
      </c>
      <c r="D7" s="24" t="s">
        <v>40</v>
      </c>
      <c r="E7" s="45" t="s">
        <v>24</v>
      </c>
      <c r="F7" s="45" t="s">
        <v>54</v>
      </c>
      <c r="G7" s="47">
        <v>0.12347222222222222</v>
      </c>
      <c r="H7" s="213">
        <f t="shared" si="0"/>
        <v>0.0029262287527484824</v>
      </c>
      <c r="I7" s="76">
        <f t="shared" si="1"/>
        <v>14.239032620922385</v>
      </c>
      <c r="J7" s="41"/>
      <c r="K7" s="224">
        <v>0.06075231481481482</v>
      </c>
      <c r="L7" s="239">
        <f t="shared" si="3"/>
        <v>0.0028795978108692886</v>
      </c>
      <c r="M7" s="57">
        <f t="shared" si="4"/>
        <v>0.0627199074074074</v>
      </c>
      <c r="N7" s="239">
        <f t="shared" si="5"/>
        <v>0.0029728596946276766</v>
      </c>
      <c r="O7" s="219">
        <f t="shared" si="2"/>
        <v>0.0019675925925925833</v>
      </c>
      <c r="P7" s="21"/>
      <c r="Q7" s="225" t="s">
        <v>214</v>
      </c>
    </row>
    <row r="8" spans="1:17" s="37" customFormat="1" ht="21.75" customHeight="1">
      <c r="A8" s="37">
        <v>153</v>
      </c>
      <c r="B8" s="37">
        <v>28</v>
      </c>
      <c r="C8" s="38">
        <v>5</v>
      </c>
      <c r="D8" s="24" t="s">
        <v>90</v>
      </c>
      <c r="E8" s="45" t="s">
        <v>220</v>
      </c>
      <c r="F8" s="45" t="s">
        <v>54</v>
      </c>
      <c r="G8" s="47">
        <v>0.12510416666666666</v>
      </c>
      <c r="H8" s="213">
        <f t="shared" si="0"/>
        <v>0.002964905004542402</v>
      </c>
      <c r="I8" s="76">
        <f t="shared" si="1"/>
        <v>14.053288925895089</v>
      </c>
      <c r="J8" s="41"/>
      <c r="K8" s="224">
        <v>0.06233796296296296</v>
      </c>
      <c r="L8" s="239">
        <f t="shared" si="3"/>
        <v>0.002954755917192225</v>
      </c>
      <c r="M8" s="57">
        <f t="shared" si="4"/>
        <v>0.0627662037037037</v>
      </c>
      <c r="N8" s="239">
        <f t="shared" si="5"/>
        <v>0.0029750540918925795</v>
      </c>
      <c r="O8" s="219">
        <f t="shared" si="2"/>
        <v>0.000428240740740736</v>
      </c>
      <c r="P8" s="21"/>
      <c r="Q8" s="225"/>
    </row>
    <row r="9" spans="1:17" s="37" customFormat="1" ht="21.75" customHeight="1">
      <c r="A9" s="37">
        <v>156</v>
      </c>
      <c r="B9" s="37">
        <v>31</v>
      </c>
      <c r="C9" s="38">
        <v>6</v>
      </c>
      <c r="D9" s="24" t="s">
        <v>38</v>
      </c>
      <c r="E9" s="45" t="s">
        <v>12</v>
      </c>
      <c r="F9" s="45"/>
      <c r="G9" s="47">
        <v>0.12532407407407406</v>
      </c>
      <c r="H9" s="213">
        <f t="shared" si="0"/>
        <v>0.0029701166980465473</v>
      </c>
      <c r="I9" s="76">
        <f t="shared" si="1"/>
        <v>14.028629479128186</v>
      </c>
      <c r="J9" s="41"/>
      <c r="K9" s="224">
        <v>0.06001157407407407</v>
      </c>
      <c r="L9" s="239">
        <f t="shared" si="3"/>
        <v>0.0028444874546308366</v>
      </c>
      <c r="M9" s="57">
        <f t="shared" si="4"/>
        <v>0.0653125</v>
      </c>
      <c r="N9" s="239">
        <f t="shared" si="5"/>
        <v>0.0030957459414622584</v>
      </c>
      <c r="O9" s="219">
        <f t="shared" si="2"/>
        <v>0.005300925925925924</v>
      </c>
      <c r="P9" s="21"/>
      <c r="Q9" s="67"/>
    </row>
    <row r="10" spans="1:17" s="37" customFormat="1" ht="21.75" customHeight="1">
      <c r="A10" s="105">
        <v>181</v>
      </c>
      <c r="B10" s="109">
        <v>2</v>
      </c>
      <c r="C10" s="107">
        <v>7</v>
      </c>
      <c r="D10" s="108" t="s">
        <v>60</v>
      </c>
      <c r="E10" s="109" t="s">
        <v>61</v>
      </c>
      <c r="F10" s="109"/>
      <c r="G10" s="110">
        <v>0.12814814814814815</v>
      </c>
      <c r="H10" s="111">
        <f t="shared" si="0"/>
        <v>0.0030370458146260965</v>
      </c>
      <c r="I10" s="113">
        <f t="shared" si="1"/>
        <v>13.719472543352602</v>
      </c>
      <c r="J10" s="109"/>
      <c r="K10" s="230">
        <v>0.06225694444444444</v>
      </c>
      <c r="L10" s="246">
        <f t="shared" si="3"/>
        <v>0.002950915721978644</v>
      </c>
      <c r="M10" s="244">
        <f t="shared" si="4"/>
        <v>0.06589120370370372</v>
      </c>
      <c r="N10" s="246">
        <f t="shared" si="5"/>
        <v>0.00312317590727355</v>
      </c>
      <c r="O10" s="235">
        <f t="shared" si="2"/>
        <v>0.0036342592592592746</v>
      </c>
      <c r="P10" s="233"/>
      <c r="Q10" s="232"/>
    </row>
    <row r="11" spans="1:19" s="37" customFormat="1" ht="21.75" customHeight="1">
      <c r="A11" s="121">
        <v>199</v>
      </c>
      <c r="B11" s="125">
        <v>3</v>
      </c>
      <c r="C11" s="123">
        <v>8</v>
      </c>
      <c r="D11" s="124" t="s">
        <v>35</v>
      </c>
      <c r="E11" s="125" t="s">
        <v>8</v>
      </c>
      <c r="F11" s="125"/>
      <c r="G11" s="126">
        <v>0.13010416666666666</v>
      </c>
      <c r="H11" s="127">
        <f t="shared" si="0"/>
        <v>0.0030834024568471776</v>
      </c>
      <c r="I11" s="129">
        <f t="shared" si="1"/>
        <v>13.513210568454765</v>
      </c>
      <c r="J11" s="125"/>
      <c r="K11" s="231">
        <v>0.0640162037037037</v>
      </c>
      <c r="L11" s="247">
        <f t="shared" si="3"/>
        <v>0.0030343028180449673</v>
      </c>
      <c r="M11" s="245">
        <f t="shared" si="4"/>
        <v>0.06608796296296296</v>
      </c>
      <c r="N11" s="247">
        <f t="shared" si="5"/>
        <v>0.003132502095649388</v>
      </c>
      <c r="O11" s="236">
        <f t="shared" si="2"/>
        <v>0.0020717592592592593</v>
      </c>
      <c r="P11" s="233"/>
      <c r="Q11" s="328" t="s">
        <v>211</v>
      </c>
      <c r="R11" s="328"/>
      <c r="S11" s="328"/>
    </row>
    <row r="12" spans="1:17" s="37" customFormat="1" ht="21.75" customHeight="1">
      <c r="A12" s="37">
        <v>207</v>
      </c>
      <c r="B12" s="37">
        <v>33</v>
      </c>
      <c r="C12" s="38">
        <v>9</v>
      </c>
      <c r="D12" s="24" t="s">
        <v>34</v>
      </c>
      <c r="E12" s="45" t="s">
        <v>125</v>
      </c>
      <c r="F12" s="45"/>
      <c r="G12" s="47">
        <v>0.13087962962962962</v>
      </c>
      <c r="H12" s="213">
        <f t="shared" si="0"/>
        <v>0.0031017805339407425</v>
      </c>
      <c r="I12" s="76">
        <f t="shared" si="1"/>
        <v>13.433144676335338</v>
      </c>
      <c r="J12" s="41"/>
      <c r="K12" s="224">
        <v>0.06313657407407408</v>
      </c>
      <c r="L12" s="239">
        <f t="shared" si="3"/>
        <v>0.002992609270011806</v>
      </c>
      <c r="M12" s="57">
        <f t="shared" si="4"/>
        <v>0.06774305555555554</v>
      </c>
      <c r="N12" s="239">
        <f t="shared" si="5"/>
        <v>0.0032109517978696784</v>
      </c>
      <c r="O12" s="219">
        <f aca="true" t="shared" si="6" ref="O12:O21">M12-K12</f>
        <v>0.004606481481481461</v>
      </c>
      <c r="P12" s="21"/>
      <c r="Q12" s="67"/>
    </row>
    <row r="13" spans="1:17" s="37" customFormat="1" ht="21.75" customHeight="1">
      <c r="A13" s="37">
        <v>218</v>
      </c>
      <c r="B13" s="37">
        <v>47</v>
      </c>
      <c r="C13" s="38">
        <v>10</v>
      </c>
      <c r="D13" s="24" t="s">
        <v>74</v>
      </c>
      <c r="E13" s="45" t="s">
        <v>67</v>
      </c>
      <c r="F13" s="45"/>
      <c r="G13" s="47">
        <v>0.13167824074074075</v>
      </c>
      <c r="H13" s="213">
        <f t="shared" si="0"/>
        <v>0.0031207072103505333</v>
      </c>
      <c r="I13" s="76">
        <f t="shared" si="1"/>
        <v>13.351674430869297</v>
      </c>
      <c r="J13" s="41"/>
      <c r="K13" s="224">
        <v>0.06403935185185185</v>
      </c>
      <c r="L13" s="239">
        <f t="shared" si="3"/>
        <v>0.003035400016677419</v>
      </c>
      <c r="M13" s="57">
        <f t="shared" si="4"/>
        <v>0.0676388888888889</v>
      </c>
      <c r="N13" s="239">
        <f t="shared" si="5"/>
        <v>0.0032060144040236475</v>
      </c>
      <c r="O13" s="219">
        <f t="shared" si="6"/>
        <v>0.003599537037037054</v>
      </c>
      <c r="P13" s="21"/>
      <c r="Q13" s="67"/>
    </row>
    <row r="14" spans="1:17" s="37" customFormat="1" ht="21.75" customHeight="1">
      <c r="A14" s="37">
        <v>230</v>
      </c>
      <c r="B14" s="37">
        <v>10</v>
      </c>
      <c r="C14" s="38">
        <v>11</v>
      </c>
      <c r="D14" s="24" t="s">
        <v>7</v>
      </c>
      <c r="E14" s="243" t="s">
        <v>132</v>
      </c>
      <c r="F14" s="45"/>
      <c r="G14" s="47">
        <v>0.1325925925925926</v>
      </c>
      <c r="H14" s="213">
        <f t="shared" si="0"/>
        <v>0.0031423768833414526</v>
      </c>
      <c r="I14" s="76">
        <f t="shared" si="1"/>
        <v>13.259601955307263</v>
      </c>
      <c r="J14" s="41"/>
      <c r="K14" s="224">
        <v>0.06472222222222222</v>
      </c>
      <c r="L14" s="239">
        <f t="shared" si="3"/>
        <v>0.0030677673763347423</v>
      </c>
      <c r="M14" s="57">
        <f t="shared" si="4"/>
        <v>0.06787037037037037</v>
      </c>
      <c r="N14" s="239">
        <f t="shared" si="5"/>
        <v>0.0032169863903481633</v>
      </c>
      <c r="O14" s="219">
        <f t="shared" si="6"/>
        <v>0.00314814814814815</v>
      </c>
      <c r="P14" s="21"/>
      <c r="Q14" s="67"/>
    </row>
    <row r="15" spans="1:17" s="37" customFormat="1" ht="21.75" customHeight="1">
      <c r="A15" s="37">
        <v>246</v>
      </c>
      <c r="B15" s="37">
        <v>41</v>
      </c>
      <c r="C15" s="38">
        <v>12</v>
      </c>
      <c r="D15" s="24" t="s">
        <v>43</v>
      </c>
      <c r="E15" s="45" t="s">
        <v>29</v>
      </c>
      <c r="F15" s="45" t="s">
        <v>54</v>
      </c>
      <c r="G15" s="47">
        <v>0.13380787037037037</v>
      </c>
      <c r="H15" s="213">
        <f t="shared" si="0"/>
        <v>0.003171178347443308</v>
      </c>
      <c r="I15" s="76">
        <f t="shared" si="1"/>
        <v>13.139174811867486</v>
      </c>
      <c r="J15" s="41"/>
      <c r="K15" s="224">
        <v>0.06553240740740741</v>
      </c>
      <c r="L15" s="239">
        <f t="shared" si="3"/>
        <v>0.003106169328470549</v>
      </c>
      <c r="M15" s="57">
        <f t="shared" si="4"/>
        <v>0.06827546296296295</v>
      </c>
      <c r="N15" s="239">
        <f t="shared" si="5"/>
        <v>0.003236187366416066</v>
      </c>
      <c r="O15" s="219">
        <f t="shared" si="6"/>
        <v>0.0027430555555555403</v>
      </c>
      <c r="P15" s="21"/>
      <c r="Q15" s="225" t="s">
        <v>212</v>
      </c>
    </row>
    <row r="16" spans="1:17" s="37" customFormat="1" ht="21.75" customHeight="1">
      <c r="A16" s="105">
        <v>258</v>
      </c>
      <c r="B16" s="109">
        <v>2</v>
      </c>
      <c r="C16" s="107">
        <v>13</v>
      </c>
      <c r="D16" s="108" t="s">
        <v>113</v>
      </c>
      <c r="E16" s="109" t="s">
        <v>130</v>
      </c>
      <c r="F16" s="109"/>
      <c r="G16" s="110">
        <v>0.1345949074074074</v>
      </c>
      <c r="H16" s="111">
        <f t="shared" si="0"/>
        <v>0.003189830724194985</v>
      </c>
      <c r="I16" s="113">
        <f t="shared" si="1"/>
        <v>13.062344139650873</v>
      </c>
      <c r="J16" s="111"/>
      <c r="K16" s="230">
        <v>0.0667013888888889</v>
      </c>
      <c r="L16" s="246">
        <f t="shared" si="3"/>
        <v>0.0031615778594093562</v>
      </c>
      <c r="M16" s="234">
        <f t="shared" si="4"/>
        <v>0.0678935185185185</v>
      </c>
      <c r="N16" s="248">
        <f t="shared" si="5"/>
        <v>0.003218083588980614</v>
      </c>
      <c r="O16" s="235">
        <f t="shared" si="6"/>
        <v>0.0011921296296296124</v>
      </c>
      <c r="P16" s="233"/>
      <c r="Q16" s="232"/>
    </row>
    <row r="17" spans="1:17" s="37" customFormat="1" ht="21.75" customHeight="1">
      <c r="A17" s="37">
        <v>284</v>
      </c>
      <c r="B17" s="37">
        <v>49</v>
      </c>
      <c r="C17" s="38">
        <v>14</v>
      </c>
      <c r="D17" s="24" t="s">
        <v>65</v>
      </c>
      <c r="E17" s="45" t="s">
        <v>66</v>
      </c>
      <c r="F17" s="45"/>
      <c r="G17" s="47">
        <v>0.13585648148148147</v>
      </c>
      <c r="H17" s="213">
        <f t="shared" si="0"/>
        <v>0.0032197293869292917</v>
      </c>
      <c r="I17" s="76">
        <f t="shared" si="1"/>
        <v>12.941046174816835</v>
      </c>
      <c r="J17" s="41"/>
      <c r="K17" s="224">
        <v>0.0641087962962963</v>
      </c>
      <c r="L17" s="239">
        <f t="shared" si="3"/>
        <v>0.0030386916125747744</v>
      </c>
      <c r="M17" s="57">
        <f t="shared" si="4"/>
        <v>0.07174768518518516</v>
      </c>
      <c r="N17" s="239">
        <f t="shared" si="5"/>
        <v>0.003400767161283809</v>
      </c>
      <c r="O17" s="219">
        <f t="shared" si="6"/>
        <v>0.007638888888888862</v>
      </c>
      <c r="P17" s="21"/>
      <c r="Q17" s="67"/>
    </row>
    <row r="18" spans="1:17" s="37" customFormat="1" ht="21.75" customHeight="1">
      <c r="A18" s="37">
        <v>475</v>
      </c>
      <c r="B18" s="37">
        <v>44</v>
      </c>
      <c r="C18" s="38">
        <v>15</v>
      </c>
      <c r="D18" s="24" t="s">
        <v>110</v>
      </c>
      <c r="E18" s="45" t="s">
        <v>190</v>
      </c>
      <c r="F18" s="45"/>
      <c r="G18" s="47">
        <v>0.14601851851851852</v>
      </c>
      <c r="H18" s="213">
        <f t="shared" si="0"/>
        <v>0.0034605644867524237</v>
      </c>
      <c r="I18" s="76">
        <f t="shared" si="1"/>
        <v>12.040424857324034</v>
      </c>
      <c r="J18" s="41"/>
      <c r="K18" s="224">
        <v>0.07054398148148149</v>
      </c>
      <c r="L18" s="239">
        <f t="shared" si="3"/>
        <v>0.003343712832396326</v>
      </c>
      <c r="M18" s="57">
        <f t="shared" si="4"/>
        <v>0.07547453703703703</v>
      </c>
      <c r="N18" s="239">
        <f t="shared" si="5"/>
        <v>0.0035774161411085215</v>
      </c>
      <c r="O18" s="219">
        <f t="shared" si="6"/>
        <v>0.004930555555555549</v>
      </c>
      <c r="P18" s="21"/>
      <c r="Q18" s="67"/>
    </row>
    <row r="19" spans="1:17" s="37" customFormat="1" ht="21.75" customHeight="1">
      <c r="A19" s="37">
        <v>508</v>
      </c>
      <c r="B19" s="37">
        <v>18</v>
      </c>
      <c r="C19" s="38">
        <v>16</v>
      </c>
      <c r="D19" s="24" t="s">
        <v>172</v>
      </c>
      <c r="E19" s="45" t="s">
        <v>173</v>
      </c>
      <c r="F19" s="45" t="s">
        <v>54</v>
      </c>
      <c r="G19" s="47">
        <v>0.14732638888888888</v>
      </c>
      <c r="H19" s="213">
        <f t="shared" si="0"/>
        <v>0.003491560348119182</v>
      </c>
      <c r="I19" s="76">
        <f t="shared" si="1"/>
        <v>11.93353759132689</v>
      </c>
      <c r="J19" s="41"/>
      <c r="K19" s="224">
        <v>0.07289351851851851</v>
      </c>
      <c r="L19" s="239">
        <f t="shared" si="3"/>
        <v>0.003455078493590165</v>
      </c>
      <c r="M19" s="57">
        <f t="shared" si="4"/>
        <v>0.07443287037037037</v>
      </c>
      <c r="N19" s="239">
        <f t="shared" si="5"/>
        <v>0.0035280422026481985</v>
      </c>
      <c r="O19" s="219">
        <f t="shared" si="6"/>
        <v>0.0015393518518518612</v>
      </c>
      <c r="P19" s="21"/>
      <c r="Q19" s="227" t="s">
        <v>216</v>
      </c>
    </row>
    <row r="20" spans="1:17" s="37" customFormat="1" ht="21.75" customHeight="1">
      <c r="A20" s="37">
        <v>522</v>
      </c>
      <c r="B20" s="37">
        <v>122</v>
      </c>
      <c r="C20" s="38">
        <v>17</v>
      </c>
      <c r="D20" s="24" t="s">
        <v>82</v>
      </c>
      <c r="E20" s="45" t="s">
        <v>92</v>
      </c>
      <c r="F20" s="45"/>
      <c r="G20" s="47">
        <v>0.14824074074074076</v>
      </c>
      <c r="H20" s="213">
        <f t="shared" si="0"/>
        <v>0.003513230021110102</v>
      </c>
      <c r="I20" s="76">
        <f t="shared" si="1"/>
        <v>11.85993129294191</v>
      </c>
      <c r="J20" s="41"/>
      <c r="K20" s="224">
        <v>0.06695601851851851</v>
      </c>
      <c r="L20" s="239">
        <f t="shared" si="3"/>
        <v>0.0031736470443663235</v>
      </c>
      <c r="M20" s="57">
        <f t="shared" si="4"/>
        <v>0.08128472222222224</v>
      </c>
      <c r="N20" s="239">
        <f t="shared" si="5"/>
        <v>0.0038528129978538804</v>
      </c>
      <c r="O20" s="219">
        <f t="shared" si="6"/>
        <v>0.014328703703703732</v>
      </c>
      <c r="P20" s="21"/>
      <c r="Q20" s="67"/>
    </row>
    <row r="21" spans="1:17" s="37" customFormat="1" ht="21.75" customHeight="1">
      <c r="A21" s="37">
        <v>558</v>
      </c>
      <c r="B21" s="37">
        <v>57</v>
      </c>
      <c r="C21" s="38">
        <v>18</v>
      </c>
      <c r="D21" s="24" t="s">
        <v>45</v>
      </c>
      <c r="E21" s="45" t="s">
        <v>72</v>
      </c>
      <c r="F21" s="45"/>
      <c r="G21" s="47">
        <v>0.14958333333333332</v>
      </c>
      <c r="H21" s="213">
        <f t="shared" si="0"/>
        <v>0.0035450487814511983</v>
      </c>
      <c r="I21" s="76">
        <f t="shared" si="1"/>
        <v>11.753481894150418</v>
      </c>
      <c r="J21" s="41"/>
      <c r="K21" s="224">
        <v>0.07056712962962963</v>
      </c>
      <c r="L21" s="239">
        <f t="shared" si="3"/>
        <v>0.0033448100310287773</v>
      </c>
      <c r="M21" s="57">
        <f t="shared" si="4"/>
        <v>0.07901620370370369</v>
      </c>
      <c r="N21" s="239">
        <f t="shared" si="5"/>
        <v>0.0037452875318736193</v>
      </c>
      <c r="O21" s="219">
        <f t="shared" si="6"/>
        <v>0.008449074074074053</v>
      </c>
      <c r="P21" s="21"/>
      <c r="Q21" s="67"/>
    </row>
    <row r="22" spans="1:17" s="37" customFormat="1" ht="21.75" customHeight="1">
      <c r="A22" s="37">
        <v>577</v>
      </c>
      <c r="B22" s="37">
        <v>112</v>
      </c>
      <c r="C22" s="38">
        <v>19</v>
      </c>
      <c r="D22" s="24" t="s">
        <v>147</v>
      </c>
      <c r="E22" s="45" t="s">
        <v>148</v>
      </c>
      <c r="F22" s="45" t="s">
        <v>54</v>
      </c>
      <c r="G22" s="47">
        <v>0.15027777777777776</v>
      </c>
      <c r="H22" s="213">
        <f t="shared" si="0"/>
        <v>0.0035615067609379727</v>
      </c>
      <c r="I22" s="76">
        <f t="shared" si="1"/>
        <v>11.69916820702403</v>
      </c>
      <c r="J22" s="41"/>
      <c r="K22" s="224">
        <v>0.0758449074074074</v>
      </c>
      <c r="L22" s="239">
        <f t="shared" si="3"/>
        <v>0.0035949713192277473</v>
      </c>
      <c r="M22" s="57">
        <f t="shared" si="4"/>
        <v>0.07443287037037036</v>
      </c>
      <c r="N22" s="239">
        <f t="shared" si="5"/>
        <v>0.003528042202648198</v>
      </c>
      <c r="O22" s="220">
        <f>K22-M22</f>
        <v>0.001412037037037045</v>
      </c>
      <c r="P22" s="21"/>
      <c r="Q22" s="67"/>
    </row>
    <row r="23" spans="1:17" s="37" customFormat="1" ht="21.75" customHeight="1">
      <c r="A23" s="37">
        <v>597</v>
      </c>
      <c r="B23" s="37">
        <v>136</v>
      </c>
      <c r="C23" s="38">
        <v>20</v>
      </c>
      <c r="D23" s="24" t="s">
        <v>126</v>
      </c>
      <c r="E23" s="45" t="s">
        <v>127</v>
      </c>
      <c r="F23" s="45"/>
      <c r="G23" s="47">
        <v>0.15134259259259258</v>
      </c>
      <c r="H23" s="213">
        <f t="shared" si="0"/>
        <v>0.0035867423294843603</v>
      </c>
      <c r="I23" s="76">
        <f t="shared" si="1"/>
        <v>11.616855307433466</v>
      </c>
      <c r="J23" s="41"/>
      <c r="K23" s="224">
        <v>0.06877314814814815</v>
      </c>
      <c r="L23" s="239">
        <f t="shared" si="3"/>
        <v>0.003259777137013777</v>
      </c>
      <c r="M23" s="57">
        <f t="shared" si="4"/>
        <v>0.08256944444444443</v>
      </c>
      <c r="N23" s="239">
        <f t="shared" si="5"/>
        <v>0.003913707521954944</v>
      </c>
      <c r="O23" s="219">
        <f aca="true" t="shared" si="7" ref="O23:O32">M23-K23</f>
        <v>0.013796296296296279</v>
      </c>
      <c r="P23" s="21"/>
      <c r="Q23" s="67"/>
    </row>
    <row r="24" spans="1:17" s="37" customFormat="1" ht="21.75" customHeight="1">
      <c r="A24" s="37">
        <v>606</v>
      </c>
      <c r="B24" s="37">
        <v>11</v>
      </c>
      <c r="C24" s="38">
        <v>21</v>
      </c>
      <c r="D24" s="24" t="s">
        <v>93</v>
      </c>
      <c r="E24" s="45" t="s">
        <v>94</v>
      </c>
      <c r="F24" s="45"/>
      <c r="G24" s="47">
        <v>0.15190972222222224</v>
      </c>
      <c r="H24" s="213">
        <f t="shared" si="0"/>
        <v>0.003600183012731893</v>
      </c>
      <c r="I24" s="76">
        <f t="shared" si="1"/>
        <v>11.573485714285715</v>
      </c>
      <c r="J24" s="41"/>
      <c r="K24" s="224">
        <v>0.07298611111111111</v>
      </c>
      <c r="L24" s="239">
        <f t="shared" si="3"/>
        <v>0.0034594672881199722</v>
      </c>
      <c r="M24" s="57">
        <f t="shared" si="4"/>
        <v>0.07892361111111112</v>
      </c>
      <c r="N24" s="239">
        <f t="shared" si="5"/>
        <v>0.0037408987373438144</v>
      </c>
      <c r="O24" s="219">
        <f t="shared" si="7"/>
        <v>0.005937500000000012</v>
      </c>
      <c r="P24" s="21"/>
      <c r="Q24" s="67"/>
    </row>
    <row r="25" spans="1:17" s="37" customFormat="1" ht="21.75" customHeight="1">
      <c r="A25" s="37">
        <v>689</v>
      </c>
      <c r="B25" s="37">
        <v>70</v>
      </c>
      <c r="C25" s="38">
        <v>22</v>
      </c>
      <c r="D25" s="24" t="s">
        <v>62</v>
      </c>
      <c r="E25" s="45" t="s">
        <v>128</v>
      </c>
      <c r="F25" s="45" t="s">
        <v>54</v>
      </c>
      <c r="G25" s="47">
        <v>0.15487268518518518</v>
      </c>
      <c r="H25" s="213">
        <f t="shared" si="0"/>
        <v>0.0036704037252087967</v>
      </c>
      <c r="I25" s="76">
        <f t="shared" si="1"/>
        <v>11.352066362753158</v>
      </c>
      <c r="J25" s="41"/>
      <c r="K25" s="224">
        <v>0.07739583333333333</v>
      </c>
      <c r="L25" s="239">
        <f t="shared" si="3"/>
        <v>0.0036684836276020065</v>
      </c>
      <c r="M25" s="57">
        <f t="shared" si="4"/>
        <v>0.07747685185185185</v>
      </c>
      <c r="N25" s="239">
        <f t="shared" si="5"/>
        <v>0.0036723238228155873</v>
      </c>
      <c r="O25" s="237">
        <f t="shared" si="7"/>
        <v>8.101851851852193E-05</v>
      </c>
      <c r="P25" s="21"/>
      <c r="Q25" s="225" t="s">
        <v>215</v>
      </c>
    </row>
    <row r="26" spans="1:17" s="37" customFormat="1" ht="21.75" customHeight="1">
      <c r="A26" s="37">
        <v>682</v>
      </c>
      <c r="B26" s="37">
        <v>126</v>
      </c>
      <c r="C26" s="38">
        <v>23</v>
      </c>
      <c r="D26" s="24" t="s">
        <v>18</v>
      </c>
      <c r="E26" s="45" t="s">
        <v>27</v>
      </c>
      <c r="F26" s="45" t="s">
        <v>54</v>
      </c>
      <c r="G26" s="47">
        <v>0.1551736111111111</v>
      </c>
      <c r="H26" s="213">
        <f t="shared" si="0"/>
        <v>0.003677535516319732</v>
      </c>
      <c r="I26" s="76">
        <f t="shared" si="1"/>
        <v>11.33005146565227</v>
      </c>
      <c r="J26" s="41"/>
      <c r="K26" s="224">
        <v>0.07585648148148148</v>
      </c>
      <c r="L26" s="239">
        <f t="shared" si="3"/>
        <v>0.0035955199185439737</v>
      </c>
      <c r="M26" s="57">
        <f t="shared" si="4"/>
        <v>0.07931712962962963</v>
      </c>
      <c r="N26" s="239">
        <f t="shared" si="5"/>
        <v>0.003759551114095491</v>
      </c>
      <c r="O26" s="219">
        <f t="shared" si="7"/>
        <v>0.0034606481481481433</v>
      </c>
      <c r="P26" s="21"/>
      <c r="Q26" s="225" t="s">
        <v>218</v>
      </c>
    </row>
    <row r="27" spans="1:17" s="37" customFormat="1" ht="21.75" customHeight="1">
      <c r="A27" s="37">
        <v>709</v>
      </c>
      <c r="B27" s="37">
        <v>8</v>
      </c>
      <c r="C27" s="38">
        <v>24</v>
      </c>
      <c r="D27" s="24" t="s">
        <v>70</v>
      </c>
      <c r="E27" s="45" t="s">
        <v>71</v>
      </c>
      <c r="F27" s="45"/>
      <c r="G27" s="47">
        <v>0.15633101851851852</v>
      </c>
      <c r="H27" s="213">
        <f t="shared" si="0"/>
        <v>0.003704965482131023</v>
      </c>
      <c r="I27" s="76">
        <f t="shared" si="1"/>
        <v>11.246168653290887</v>
      </c>
      <c r="J27" s="41"/>
      <c r="K27" s="224">
        <v>0.07413194444444444</v>
      </c>
      <c r="L27" s="239">
        <f t="shared" si="3"/>
        <v>0.0035137786204263275</v>
      </c>
      <c r="M27" s="57">
        <f t="shared" si="4"/>
        <v>0.08219907407407408</v>
      </c>
      <c r="N27" s="239">
        <f t="shared" si="5"/>
        <v>0.003896152343835719</v>
      </c>
      <c r="O27" s="219">
        <f t="shared" si="7"/>
        <v>0.008067129629629632</v>
      </c>
      <c r="P27" s="21"/>
      <c r="Q27" s="67"/>
    </row>
    <row r="28" spans="1:17" s="37" customFormat="1" ht="21.75" customHeight="1">
      <c r="A28" s="37">
        <v>866</v>
      </c>
      <c r="B28" s="37">
        <v>17</v>
      </c>
      <c r="C28" s="38">
        <v>25</v>
      </c>
      <c r="D28" s="24" t="s">
        <v>79</v>
      </c>
      <c r="E28" s="45" t="s">
        <v>80</v>
      </c>
      <c r="F28" s="45" t="s">
        <v>54</v>
      </c>
      <c r="G28" s="47">
        <v>0.16336805555555556</v>
      </c>
      <c r="H28" s="213">
        <f t="shared" si="0"/>
        <v>0.00387173967426367</v>
      </c>
      <c r="I28" s="76">
        <f t="shared" si="1"/>
        <v>10.761742826780022</v>
      </c>
      <c r="J28" s="41"/>
      <c r="K28" s="224">
        <v>0.08016203703703705</v>
      </c>
      <c r="L28" s="239">
        <f t="shared" si="3"/>
        <v>0.0037995988641799762</v>
      </c>
      <c r="M28" s="57">
        <f t="shared" si="4"/>
        <v>0.08320601851851851</v>
      </c>
      <c r="N28" s="239">
        <f t="shared" si="5"/>
        <v>0.003943880484347364</v>
      </c>
      <c r="O28" s="219">
        <f t="shared" si="7"/>
        <v>0.003043981481481467</v>
      </c>
      <c r="P28" s="21"/>
      <c r="Q28" s="225" t="s">
        <v>217</v>
      </c>
    </row>
    <row r="29" spans="1:17" s="37" customFormat="1" ht="21.75" customHeight="1">
      <c r="A29" s="37">
        <v>1054</v>
      </c>
      <c r="B29" s="37">
        <v>196</v>
      </c>
      <c r="C29" s="38">
        <v>26</v>
      </c>
      <c r="D29" s="24" t="s">
        <v>134</v>
      </c>
      <c r="E29" s="45" t="s">
        <v>135</v>
      </c>
      <c r="F29" s="45"/>
      <c r="G29" s="47">
        <v>0.1719328703703704</v>
      </c>
      <c r="H29" s="213">
        <f t="shared" si="0"/>
        <v>0.004074721421267221</v>
      </c>
      <c r="I29" s="76">
        <f t="shared" si="1"/>
        <v>10.225647929989902</v>
      </c>
      <c r="J29" s="41"/>
      <c r="K29" s="224">
        <v>0.0758449074074074</v>
      </c>
      <c r="L29" s="239">
        <f t="shared" si="3"/>
        <v>0.0035949713192277473</v>
      </c>
      <c r="M29" s="57">
        <f t="shared" si="4"/>
        <v>0.09608796296296299</v>
      </c>
      <c r="N29" s="239">
        <f t="shared" si="5"/>
        <v>0.004554471523306694</v>
      </c>
      <c r="O29" s="219">
        <f t="shared" si="7"/>
        <v>0.020243055555555584</v>
      </c>
      <c r="P29" s="21"/>
      <c r="Q29" s="67"/>
    </row>
    <row r="30" spans="1:17" s="37" customFormat="1" ht="21.75" customHeight="1">
      <c r="A30" s="37">
        <v>1135</v>
      </c>
      <c r="B30" s="37">
        <v>19</v>
      </c>
      <c r="C30" s="38">
        <v>27</v>
      </c>
      <c r="D30" s="24" t="s">
        <v>46</v>
      </c>
      <c r="E30" s="45" t="s">
        <v>31</v>
      </c>
      <c r="F30" s="45"/>
      <c r="G30" s="47">
        <v>0.1757291666666667</v>
      </c>
      <c r="H30" s="213">
        <f t="shared" si="0"/>
        <v>0.004164691709128254</v>
      </c>
      <c r="I30" s="76">
        <f t="shared" si="1"/>
        <v>10.004742145820982</v>
      </c>
      <c r="J30" s="41"/>
      <c r="K30" s="224">
        <v>0.08560185185185186</v>
      </c>
      <c r="L30" s="239">
        <f t="shared" si="3"/>
        <v>0.004057440542806108</v>
      </c>
      <c r="M30" s="57">
        <f t="shared" si="4"/>
        <v>0.09012731481481483</v>
      </c>
      <c r="N30" s="239">
        <f t="shared" si="5"/>
        <v>0.0042719428754504005</v>
      </c>
      <c r="O30" s="219">
        <f t="shared" si="7"/>
        <v>0.004525462962962967</v>
      </c>
      <c r="P30" s="21"/>
      <c r="Q30" s="67"/>
    </row>
    <row r="31" spans="1:17" s="37" customFormat="1" ht="21.75" customHeight="1">
      <c r="A31" s="37">
        <v>1136</v>
      </c>
      <c r="B31" s="37">
        <v>72</v>
      </c>
      <c r="C31" s="38">
        <v>28</v>
      </c>
      <c r="D31" s="24" t="s">
        <v>91</v>
      </c>
      <c r="E31" s="45" t="s">
        <v>174</v>
      </c>
      <c r="F31" s="45"/>
      <c r="G31" s="47">
        <v>0.1757291666666667</v>
      </c>
      <c r="H31" s="213">
        <f t="shared" si="0"/>
        <v>0.004164691709128254</v>
      </c>
      <c r="I31" s="76">
        <f t="shared" si="1"/>
        <v>10.004742145820982</v>
      </c>
      <c r="J31" s="41"/>
      <c r="K31" s="224">
        <v>0.08560185185185186</v>
      </c>
      <c r="L31" s="239">
        <f t="shared" si="3"/>
        <v>0.004057440542806108</v>
      </c>
      <c r="M31" s="57">
        <f t="shared" si="4"/>
        <v>0.09012731481481483</v>
      </c>
      <c r="N31" s="239">
        <f t="shared" si="5"/>
        <v>0.0042719428754504005</v>
      </c>
      <c r="O31" s="219">
        <f t="shared" si="7"/>
        <v>0.004525462962962967</v>
      </c>
      <c r="P31" s="21"/>
      <c r="Q31" s="67"/>
    </row>
    <row r="32" spans="1:17" s="37" customFormat="1" ht="21.75" customHeight="1">
      <c r="A32" s="37">
        <v>1186</v>
      </c>
      <c r="B32" s="37">
        <v>146</v>
      </c>
      <c r="C32" s="38">
        <v>29</v>
      </c>
      <c r="D32" s="24" t="s">
        <v>175</v>
      </c>
      <c r="E32" s="45" t="s">
        <v>108</v>
      </c>
      <c r="F32" s="45" t="s">
        <v>133</v>
      </c>
      <c r="G32" s="47">
        <v>0.1778587962962963</v>
      </c>
      <c r="H32" s="213">
        <f t="shared" si="0"/>
        <v>0.004215162846221029</v>
      </c>
      <c r="I32" s="76">
        <f t="shared" si="1"/>
        <v>9.884948265764299</v>
      </c>
      <c r="J32" s="41"/>
      <c r="K32" s="224">
        <v>0.08575231481481482</v>
      </c>
      <c r="L32" s="239">
        <f t="shared" si="3"/>
        <v>0.004064572333917043</v>
      </c>
      <c r="M32" s="57">
        <f t="shared" si="4"/>
        <v>0.09210648148148148</v>
      </c>
      <c r="N32" s="239">
        <f t="shared" si="5"/>
        <v>0.004365753358525014</v>
      </c>
      <c r="O32" s="219">
        <f t="shared" si="7"/>
        <v>0.006354166666666661</v>
      </c>
      <c r="P32" s="21"/>
      <c r="Q32" s="67"/>
    </row>
    <row r="33" spans="1:17" s="37" customFormat="1" ht="21.75" customHeight="1">
      <c r="A33" s="37">
        <v>1374</v>
      </c>
      <c r="B33" s="37">
        <v>248</v>
      </c>
      <c r="C33" s="38">
        <v>30</v>
      </c>
      <c r="D33" s="24" t="s">
        <v>176</v>
      </c>
      <c r="E33" s="45" t="s">
        <v>8</v>
      </c>
      <c r="F33" s="45"/>
      <c r="G33" s="47">
        <v>0.19431712962962963</v>
      </c>
      <c r="H33" s="213">
        <f t="shared" si="0"/>
        <v>0.004605216960057581</v>
      </c>
      <c r="I33" s="76">
        <f t="shared" si="1"/>
        <v>9.04770980999464</v>
      </c>
      <c r="J33" s="41"/>
      <c r="K33" s="224">
        <v>0.10013888888888889</v>
      </c>
      <c r="L33" s="239">
        <f t="shared" si="3"/>
        <v>0.004746481283985728</v>
      </c>
      <c r="M33" s="57">
        <f t="shared" si="4"/>
        <v>0.09417824074074074</v>
      </c>
      <c r="N33" s="239">
        <f t="shared" si="5"/>
        <v>0.004463952636129434</v>
      </c>
      <c r="O33" s="220">
        <f>K33-M33</f>
        <v>0.0059606481481481455</v>
      </c>
      <c r="P33" s="21"/>
      <c r="Q33" s="67"/>
    </row>
    <row r="34" spans="1:17" s="37" customFormat="1" ht="21.75" customHeight="1">
      <c r="A34" s="291" t="s">
        <v>219</v>
      </c>
      <c r="B34" s="291"/>
      <c r="C34" s="38"/>
      <c r="F34" s="45"/>
      <c r="G34" s="54"/>
      <c r="H34" s="46"/>
      <c r="I34" s="41"/>
      <c r="J34" s="41"/>
      <c r="K34" s="46"/>
      <c r="L34" s="46"/>
      <c r="M34" s="46"/>
      <c r="N34" s="46"/>
      <c r="O34" s="70"/>
      <c r="P34" s="42"/>
      <c r="Q34" s="67"/>
    </row>
    <row r="35" spans="1:17" s="1" customFormat="1" ht="27" customHeight="1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4"/>
      <c r="Q35" s="228"/>
    </row>
    <row r="36" spans="2:250" s="37" customFormat="1" ht="18" customHeight="1" thickBot="1">
      <c r="B36" s="295" t="s">
        <v>87</v>
      </c>
      <c r="C36" s="296"/>
      <c r="D36" s="296"/>
      <c r="E36" s="296"/>
      <c r="F36" s="290"/>
      <c r="G36" s="82">
        <v>21.0975</v>
      </c>
      <c r="H36" s="87" t="s">
        <v>222</v>
      </c>
      <c r="I36" s="240" t="s">
        <v>5</v>
      </c>
      <c r="J36" s="241"/>
      <c r="K36" s="238">
        <v>10</v>
      </c>
      <c r="L36" s="82" t="s">
        <v>222</v>
      </c>
      <c r="M36" s="238">
        <v>15</v>
      </c>
      <c r="N36" s="82" t="s">
        <v>222</v>
      </c>
      <c r="O36" s="82"/>
      <c r="P36" s="24"/>
      <c r="Q36" s="67"/>
      <c r="R36" s="38"/>
      <c r="S36" s="24"/>
      <c r="T36" s="19"/>
      <c r="W36" s="38"/>
      <c r="X36" s="24"/>
      <c r="Y36" s="19"/>
      <c r="AB36" s="38"/>
      <c r="AC36" s="24"/>
      <c r="AD36" s="19"/>
      <c r="AG36" s="38"/>
      <c r="AH36" s="24"/>
      <c r="AI36" s="19"/>
      <c r="AL36" s="38"/>
      <c r="AM36" s="24"/>
      <c r="AN36" s="19"/>
      <c r="AQ36" s="38"/>
      <c r="AR36" s="24"/>
      <c r="AS36" s="19"/>
      <c r="AV36" s="38"/>
      <c r="AW36" s="24"/>
      <c r="AX36" s="19"/>
      <c r="BA36" s="38"/>
      <c r="BB36" s="24"/>
      <c r="BC36" s="19"/>
      <c r="BF36" s="38"/>
      <c r="BG36" s="24"/>
      <c r="BH36" s="19"/>
      <c r="BK36" s="38"/>
      <c r="BL36" s="24"/>
      <c r="BM36" s="19"/>
      <c r="BP36" s="38"/>
      <c r="BQ36" s="24"/>
      <c r="BR36" s="19"/>
      <c r="BU36" s="38"/>
      <c r="BV36" s="24"/>
      <c r="BW36" s="19"/>
      <c r="BZ36" s="38"/>
      <c r="CA36" s="24"/>
      <c r="CB36" s="19"/>
      <c r="CE36" s="38"/>
      <c r="CF36" s="24"/>
      <c r="CG36" s="19"/>
      <c r="CJ36" s="38"/>
      <c r="CK36" s="24"/>
      <c r="CL36" s="19"/>
      <c r="CO36" s="38"/>
      <c r="CP36" s="24"/>
      <c r="CQ36" s="19"/>
      <c r="CT36" s="38"/>
      <c r="CU36" s="24"/>
      <c r="CV36" s="19"/>
      <c r="CY36" s="38"/>
      <c r="CZ36" s="24"/>
      <c r="DA36" s="19"/>
      <c r="DD36" s="38"/>
      <c r="DE36" s="24"/>
      <c r="DF36" s="19"/>
      <c r="DI36" s="38"/>
      <c r="DJ36" s="24"/>
      <c r="DK36" s="19"/>
      <c r="DN36" s="38"/>
      <c r="DO36" s="24"/>
      <c r="DP36" s="19"/>
      <c r="DS36" s="38"/>
      <c r="DT36" s="24"/>
      <c r="DU36" s="19"/>
      <c r="DX36" s="38"/>
      <c r="DY36" s="24"/>
      <c r="DZ36" s="19"/>
      <c r="EC36" s="38"/>
      <c r="ED36" s="24"/>
      <c r="EE36" s="19"/>
      <c r="EH36" s="38"/>
      <c r="EI36" s="24"/>
      <c r="EJ36" s="19"/>
      <c r="EM36" s="38"/>
      <c r="EN36" s="24"/>
      <c r="EO36" s="19"/>
      <c r="ER36" s="38"/>
      <c r="ES36" s="24"/>
      <c r="ET36" s="19"/>
      <c r="EW36" s="38"/>
      <c r="EX36" s="24"/>
      <c r="EY36" s="19"/>
      <c r="FB36" s="38"/>
      <c r="FC36" s="24"/>
      <c r="FD36" s="19"/>
      <c r="FG36" s="38"/>
      <c r="FH36" s="24"/>
      <c r="FI36" s="19"/>
      <c r="FL36" s="38"/>
      <c r="FM36" s="24"/>
      <c r="FN36" s="19"/>
      <c r="FQ36" s="38"/>
      <c r="FR36" s="24"/>
      <c r="FS36" s="19"/>
      <c r="FV36" s="38"/>
      <c r="FW36" s="24"/>
      <c r="FX36" s="19"/>
      <c r="GA36" s="38"/>
      <c r="GB36" s="24"/>
      <c r="GC36" s="19"/>
      <c r="GF36" s="38"/>
      <c r="GG36" s="24"/>
      <c r="GH36" s="19"/>
      <c r="GK36" s="38"/>
      <c r="GL36" s="24"/>
      <c r="GM36" s="19"/>
      <c r="GP36" s="38"/>
      <c r="GQ36" s="24"/>
      <c r="GR36" s="19"/>
      <c r="GU36" s="38"/>
      <c r="GV36" s="24"/>
      <c r="GW36" s="19"/>
      <c r="GZ36" s="38"/>
      <c r="HA36" s="24"/>
      <c r="HB36" s="19"/>
      <c r="HE36" s="38"/>
      <c r="HF36" s="24"/>
      <c r="HG36" s="19"/>
      <c r="HJ36" s="38"/>
      <c r="HK36" s="24"/>
      <c r="HL36" s="19"/>
      <c r="HO36" s="38"/>
      <c r="HP36" s="24"/>
      <c r="HQ36" s="19"/>
      <c r="HT36" s="38"/>
      <c r="HU36" s="24"/>
      <c r="HV36" s="19"/>
      <c r="HY36" s="38"/>
      <c r="HZ36" s="24"/>
      <c r="IA36" s="19"/>
      <c r="ID36" s="38"/>
      <c r="IE36" s="24"/>
      <c r="IF36" s="19"/>
      <c r="II36" s="38"/>
      <c r="IJ36" s="24"/>
      <c r="IK36" s="19"/>
      <c r="IN36" s="38"/>
      <c r="IO36" s="24"/>
      <c r="IP36" s="19"/>
    </row>
    <row r="37" spans="1:17" s="37" customFormat="1" ht="21.75" customHeight="1">
      <c r="A37" s="37">
        <v>49</v>
      </c>
      <c r="B37" s="37">
        <v>27</v>
      </c>
      <c r="C37" s="38">
        <v>31</v>
      </c>
      <c r="D37" s="24" t="s">
        <v>74</v>
      </c>
      <c r="E37" s="45" t="s">
        <v>100</v>
      </c>
      <c r="F37" s="45"/>
      <c r="G37" s="90">
        <v>0.056053240740740744</v>
      </c>
      <c r="H37" s="213">
        <f aca="true" t="shared" si="8" ref="H37:H79">G37/$G$36</f>
        <v>0.002656866488481609</v>
      </c>
      <c r="I37" s="76">
        <f>($G$36/G37)/24</f>
        <v>15.682634730538922</v>
      </c>
      <c r="J37" s="242"/>
      <c r="K37" s="224">
        <v>0.026087962962962966</v>
      </c>
      <c r="L37" s="239">
        <f>K37/$K$36</f>
        <v>0.0026087962962962966</v>
      </c>
      <c r="M37" s="57">
        <v>0.03961805555555555</v>
      </c>
      <c r="N37" s="239">
        <f>M37/$M$36</f>
        <v>0.0026412037037037033</v>
      </c>
      <c r="O37" s="86"/>
      <c r="P37" s="42"/>
      <c r="Q37" s="67"/>
    </row>
    <row r="38" spans="1:17" s="37" customFormat="1" ht="21.75" customHeight="1">
      <c r="A38" s="37">
        <v>74</v>
      </c>
      <c r="B38" s="37">
        <v>11</v>
      </c>
      <c r="C38" s="38">
        <v>32</v>
      </c>
      <c r="D38" s="24" t="s">
        <v>36</v>
      </c>
      <c r="E38" s="45" t="s">
        <v>21</v>
      </c>
      <c r="F38" s="45"/>
      <c r="G38" s="54">
        <v>0.05751157407407407</v>
      </c>
      <c r="H38" s="213">
        <f t="shared" si="8"/>
        <v>0.002725990002326061</v>
      </c>
      <c r="I38" s="76">
        <f aca="true" t="shared" si="9" ref="I38:I79">($G$36/G38)/24</f>
        <v>15.284966794123568</v>
      </c>
      <c r="J38" s="242"/>
      <c r="K38" s="224">
        <v>0.026157407407407407</v>
      </c>
      <c r="L38" s="239">
        <f aca="true" t="shared" si="10" ref="L38:L79">K38/$K$36</f>
        <v>0.0026157407407407405</v>
      </c>
      <c r="M38" s="57">
        <v>0.03982638888888889</v>
      </c>
      <c r="N38" s="239">
        <f aca="true" t="shared" si="11" ref="N38:N79">M38/$M$36</f>
        <v>0.0026550925925925926</v>
      </c>
      <c r="O38" s="86"/>
      <c r="P38" s="42"/>
      <c r="Q38" s="67"/>
    </row>
    <row r="39" spans="1:17" s="37" customFormat="1" ht="21.75" customHeight="1">
      <c r="A39" s="37">
        <v>132</v>
      </c>
      <c r="B39" s="37">
        <v>23</v>
      </c>
      <c r="C39" s="38">
        <v>33</v>
      </c>
      <c r="D39" s="24" t="s">
        <v>58</v>
      </c>
      <c r="E39" s="45" t="s">
        <v>59</v>
      </c>
      <c r="F39" s="45"/>
      <c r="G39" s="54">
        <v>0.05976851851851852</v>
      </c>
      <c r="H39" s="213">
        <f t="shared" si="8"/>
        <v>0.0028329668689900944</v>
      </c>
      <c r="I39" s="76">
        <f t="shared" si="9"/>
        <v>14.707784663051898</v>
      </c>
      <c r="J39" s="242"/>
      <c r="K39" s="224">
        <v>0.02578703703703704</v>
      </c>
      <c r="L39" s="239">
        <f t="shared" si="10"/>
        <v>0.0025787037037037037</v>
      </c>
      <c r="M39" s="57">
        <v>0.040729166666666664</v>
      </c>
      <c r="N39" s="239">
        <f t="shared" si="11"/>
        <v>0.0027152777777777774</v>
      </c>
      <c r="O39" s="86"/>
      <c r="P39" s="42"/>
      <c r="Q39" s="67"/>
    </row>
    <row r="40" spans="1:17" s="37" customFormat="1" ht="21.75" customHeight="1">
      <c r="A40" s="37">
        <v>140</v>
      </c>
      <c r="B40" s="37">
        <v>22</v>
      </c>
      <c r="C40" s="38">
        <v>34</v>
      </c>
      <c r="D40" s="24" t="s">
        <v>38</v>
      </c>
      <c r="E40" s="45" t="s">
        <v>48</v>
      </c>
      <c r="F40" s="45"/>
      <c r="G40" s="54">
        <v>0.06019675925925926</v>
      </c>
      <c r="H40" s="213">
        <f t="shared" si="8"/>
        <v>0.0028532650436904495</v>
      </c>
      <c r="I40" s="76">
        <f t="shared" si="9"/>
        <v>14.603153239761584</v>
      </c>
      <c r="J40" s="242"/>
      <c r="K40" s="224">
        <v>0.028877314814814817</v>
      </c>
      <c r="L40" s="239">
        <f t="shared" si="10"/>
        <v>0.0028877314814814816</v>
      </c>
      <c r="M40" s="57">
        <v>0.04332175925925926</v>
      </c>
      <c r="N40" s="239">
        <f t="shared" si="11"/>
        <v>0.0028881172839506173</v>
      </c>
      <c r="O40" s="86"/>
      <c r="P40" s="42"/>
      <c r="Q40" s="67"/>
    </row>
    <row r="41" spans="1:17" s="37" customFormat="1" ht="21.75" customHeight="1">
      <c r="A41" s="37">
        <v>415</v>
      </c>
      <c r="B41" s="37">
        <v>71</v>
      </c>
      <c r="C41" s="38">
        <v>35</v>
      </c>
      <c r="D41" s="24" t="s">
        <v>34</v>
      </c>
      <c r="E41" s="45" t="s">
        <v>20</v>
      </c>
      <c r="F41" s="45"/>
      <c r="G41" s="54">
        <v>0.06498842592592592</v>
      </c>
      <c r="H41" s="213">
        <f t="shared" si="8"/>
        <v>0.0030803851606079355</v>
      </c>
      <c r="I41" s="76">
        <f t="shared" si="9"/>
        <v>13.526447016918967</v>
      </c>
      <c r="J41" s="242"/>
      <c r="K41" s="224">
        <v>0.03002314814814815</v>
      </c>
      <c r="L41" s="239">
        <f t="shared" si="10"/>
        <v>0.003002314814814815</v>
      </c>
      <c r="M41" s="57">
        <v>0.045578703703703705</v>
      </c>
      <c r="N41" s="239">
        <f t="shared" si="11"/>
        <v>0.0030385802469135802</v>
      </c>
      <c r="O41" s="86"/>
      <c r="P41" s="42"/>
      <c r="Q41" s="67"/>
    </row>
    <row r="42" spans="1:17" s="37" customFormat="1" ht="21.75" customHeight="1">
      <c r="A42" s="37">
        <v>665</v>
      </c>
      <c r="B42" s="37">
        <v>113</v>
      </c>
      <c r="C42" s="38">
        <v>36</v>
      </c>
      <c r="D42" s="24" t="s">
        <v>180</v>
      </c>
      <c r="E42" s="45" t="s">
        <v>181</v>
      </c>
      <c r="F42" s="45"/>
      <c r="G42" s="54">
        <v>0.06731481481481481</v>
      </c>
      <c r="H42" s="213">
        <f t="shared" si="8"/>
        <v>0.003190653623169324</v>
      </c>
      <c r="I42" s="76">
        <f t="shared" si="9"/>
        <v>13.058975240715268</v>
      </c>
      <c r="J42" s="242"/>
      <c r="K42" s="224">
        <v>0.03061342592592593</v>
      </c>
      <c r="L42" s="239">
        <f t="shared" si="10"/>
        <v>0.003061342592592593</v>
      </c>
      <c r="M42" s="57">
        <v>0.046608796296296294</v>
      </c>
      <c r="N42" s="239">
        <f t="shared" si="11"/>
        <v>0.003107253086419753</v>
      </c>
      <c r="O42" s="86"/>
      <c r="P42" s="42"/>
      <c r="Q42" s="67"/>
    </row>
    <row r="43" spans="1:17" s="37" customFormat="1" ht="21.75" customHeight="1">
      <c r="A43" s="37">
        <v>911</v>
      </c>
      <c r="B43" s="37">
        <v>39</v>
      </c>
      <c r="C43" s="38">
        <v>37</v>
      </c>
      <c r="D43" s="24" t="s">
        <v>126</v>
      </c>
      <c r="E43" s="45" t="s">
        <v>177</v>
      </c>
      <c r="F43" s="45"/>
      <c r="G43" s="54">
        <v>0.06922453703703703</v>
      </c>
      <c r="H43" s="213">
        <f t="shared" si="8"/>
        <v>0.003281172510346583</v>
      </c>
      <c r="I43" s="76">
        <f t="shared" si="9"/>
        <v>12.698712589867917</v>
      </c>
      <c r="J43" s="242"/>
      <c r="K43" s="224">
        <v>0.032997685185185185</v>
      </c>
      <c r="L43" s="239">
        <f t="shared" si="10"/>
        <v>0.0032997685185185187</v>
      </c>
      <c r="M43" s="57">
        <v>0.04939814814814814</v>
      </c>
      <c r="N43" s="239">
        <f t="shared" si="11"/>
        <v>0.0032932098765432096</v>
      </c>
      <c r="O43" s="86"/>
      <c r="P43" s="42"/>
      <c r="Q43" s="67"/>
    </row>
    <row r="44" spans="1:17" s="37" customFormat="1" ht="21.75" customHeight="1">
      <c r="A44" s="37">
        <v>1739</v>
      </c>
      <c r="B44" s="37">
        <v>162</v>
      </c>
      <c r="C44" s="38">
        <v>38</v>
      </c>
      <c r="D44" s="24" t="s">
        <v>136</v>
      </c>
      <c r="E44" s="45" t="s">
        <v>52</v>
      </c>
      <c r="F44" s="45"/>
      <c r="G44" s="54">
        <v>0.07386574074074075</v>
      </c>
      <c r="H44" s="213">
        <f t="shared" si="8"/>
        <v>0.003501160836153134</v>
      </c>
      <c r="I44" s="76">
        <f t="shared" si="9"/>
        <v>11.900814791601379</v>
      </c>
      <c r="J44" s="242"/>
      <c r="K44" s="224">
        <v>0.034386574074074076</v>
      </c>
      <c r="L44" s="239">
        <f t="shared" si="10"/>
        <v>0.0034386574074074076</v>
      </c>
      <c r="M44" s="57">
        <v>0.05237268518518518</v>
      </c>
      <c r="N44" s="239">
        <f t="shared" si="11"/>
        <v>0.0034915123456790123</v>
      </c>
      <c r="O44" s="86"/>
      <c r="P44" s="42"/>
      <c r="Q44" s="67"/>
    </row>
    <row r="45" spans="1:17" s="37" customFormat="1" ht="21.75" customHeight="1">
      <c r="A45" s="37">
        <v>2054</v>
      </c>
      <c r="B45" s="37">
        <v>117</v>
      </c>
      <c r="C45" s="38">
        <v>39</v>
      </c>
      <c r="D45" s="24" t="s">
        <v>182</v>
      </c>
      <c r="E45" s="45" t="s">
        <v>183</v>
      </c>
      <c r="F45" s="45"/>
      <c r="G45" s="54">
        <v>0.07530092592592592</v>
      </c>
      <c r="H45" s="213">
        <f t="shared" si="8"/>
        <v>0.0035691871513651345</v>
      </c>
      <c r="I45" s="76">
        <f t="shared" si="9"/>
        <v>11.67399323701199</v>
      </c>
      <c r="J45" s="242"/>
      <c r="K45" s="224">
        <v>0.03505787037037037</v>
      </c>
      <c r="L45" s="239">
        <f t="shared" si="10"/>
        <v>0.0035057870370370373</v>
      </c>
      <c r="M45" s="57">
        <v>0.05349537037037037</v>
      </c>
      <c r="N45" s="239">
        <f t="shared" si="11"/>
        <v>0.003566358024691358</v>
      </c>
      <c r="O45" s="86"/>
      <c r="P45" s="42"/>
      <c r="Q45" s="67"/>
    </row>
    <row r="46" spans="1:17" s="37" customFormat="1" ht="21.75" customHeight="1">
      <c r="A46" s="37">
        <v>2290</v>
      </c>
      <c r="B46" s="37">
        <v>380</v>
      </c>
      <c r="C46" s="38">
        <v>40</v>
      </c>
      <c r="D46" s="24" t="s">
        <v>110</v>
      </c>
      <c r="E46" s="45" t="s">
        <v>195</v>
      </c>
      <c r="F46" s="45"/>
      <c r="G46" s="54">
        <v>0.07630787037037036</v>
      </c>
      <c r="H46" s="213">
        <f t="shared" si="8"/>
        <v>0.0036169152918767798</v>
      </c>
      <c r="I46" s="76">
        <f t="shared" si="9"/>
        <v>11.519945396632794</v>
      </c>
      <c r="J46" s="242"/>
      <c r="K46" s="224">
        <v>0.0340625</v>
      </c>
      <c r="L46" s="239">
        <f t="shared" si="10"/>
        <v>0.0034062500000000004</v>
      </c>
      <c r="M46" s="57">
        <v>0.0522337962962963</v>
      </c>
      <c r="N46" s="239">
        <f t="shared" si="11"/>
        <v>0.003482253086419753</v>
      </c>
      <c r="O46" s="86"/>
      <c r="P46" s="42"/>
      <c r="Q46" s="67"/>
    </row>
    <row r="47" spans="1:17" s="37" customFormat="1" ht="21.75" customHeight="1">
      <c r="A47" s="37">
        <v>2390</v>
      </c>
      <c r="B47" s="37">
        <v>41</v>
      </c>
      <c r="C47" s="38">
        <v>41</v>
      </c>
      <c r="D47" s="24" t="s">
        <v>145</v>
      </c>
      <c r="E47" s="45" t="s">
        <v>146</v>
      </c>
      <c r="F47" s="45"/>
      <c r="G47" s="54">
        <v>0.07670138888888889</v>
      </c>
      <c r="H47" s="213">
        <f t="shared" si="8"/>
        <v>0.003635567668628458</v>
      </c>
      <c r="I47" s="76">
        <f t="shared" si="9"/>
        <v>11.460842009959258</v>
      </c>
      <c r="J47" s="242"/>
      <c r="K47" s="224">
        <v>0.03540509259259259</v>
      </c>
      <c r="L47" s="239">
        <f t="shared" si="10"/>
        <v>0.0035405092592592593</v>
      </c>
      <c r="M47" s="57">
        <v>0.05372685185185185</v>
      </c>
      <c r="N47" s="239">
        <f t="shared" si="11"/>
        <v>0.00358179012345679</v>
      </c>
      <c r="O47" s="86"/>
      <c r="P47" s="42"/>
      <c r="Q47" s="67"/>
    </row>
    <row r="48" spans="1:17" s="37" customFormat="1" ht="21.75" customHeight="1">
      <c r="A48" s="37">
        <v>3230</v>
      </c>
      <c r="B48" s="37">
        <v>324</v>
      </c>
      <c r="C48" s="38">
        <v>42</v>
      </c>
      <c r="D48" s="24" t="s">
        <v>196</v>
      </c>
      <c r="E48" s="45" t="s">
        <v>197</v>
      </c>
      <c r="F48" s="45"/>
      <c r="G48" s="54">
        <v>0.08</v>
      </c>
      <c r="H48" s="213">
        <f t="shared" si="8"/>
        <v>0.0037919184737528143</v>
      </c>
      <c r="I48" s="76">
        <f t="shared" si="9"/>
        <v>10.98828125</v>
      </c>
      <c r="J48" s="242"/>
      <c r="K48" s="224">
        <v>0.036597222222222225</v>
      </c>
      <c r="L48" s="239">
        <f t="shared" si="10"/>
        <v>0.0036597222222222226</v>
      </c>
      <c r="M48" s="57">
        <v>0.05599537037037037</v>
      </c>
      <c r="N48" s="239">
        <f t="shared" si="11"/>
        <v>0.003733024691358025</v>
      </c>
      <c r="O48" s="86"/>
      <c r="P48" s="42"/>
      <c r="Q48" s="67"/>
    </row>
    <row r="49" spans="1:17" s="37" customFormat="1" ht="21.75" customHeight="1">
      <c r="A49" s="37">
        <v>3325</v>
      </c>
      <c r="B49" s="37">
        <v>59</v>
      </c>
      <c r="C49" s="38">
        <v>43</v>
      </c>
      <c r="D49" s="24" t="s">
        <v>198</v>
      </c>
      <c r="E49" s="45" t="s">
        <v>107</v>
      </c>
      <c r="F49" s="45"/>
      <c r="G49" s="54">
        <v>0.0804050925925926</v>
      </c>
      <c r="H49" s="213">
        <f t="shared" si="8"/>
        <v>0.003811119449820718</v>
      </c>
      <c r="I49" s="76">
        <f t="shared" si="9"/>
        <v>10.93292068518785</v>
      </c>
      <c r="J49" s="242"/>
      <c r="K49" s="224">
        <v>0.03760416666666667</v>
      </c>
      <c r="L49" s="239">
        <f t="shared" si="10"/>
        <v>0.0037604166666666667</v>
      </c>
      <c r="M49" s="57">
        <v>0.05708333333333334</v>
      </c>
      <c r="N49" s="239">
        <f t="shared" si="11"/>
        <v>0.003805555555555556</v>
      </c>
      <c r="O49" s="86"/>
      <c r="P49" s="42"/>
      <c r="Q49" s="67"/>
    </row>
    <row r="50" spans="1:17" s="37" customFormat="1" ht="21.75" customHeight="1">
      <c r="A50" s="37">
        <v>3327</v>
      </c>
      <c r="B50" s="37">
        <v>561</v>
      </c>
      <c r="C50" s="38">
        <v>44</v>
      </c>
      <c r="D50" s="24" t="s">
        <v>151</v>
      </c>
      <c r="E50" s="45" t="s">
        <v>55</v>
      </c>
      <c r="F50" s="45"/>
      <c r="G50" s="54">
        <v>0.08041666666666666</v>
      </c>
      <c r="H50" s="213">
        <f t="shared" si="8"/>
        <v>0.0038116680491369435</v>
      </c>
      <c r="I50" s="76">
        <f t="shared" si="9"/>
        <v>10.931347150259066</v>
      </c>
      <c r="J50" s="242"/>
      <c r="K50" s="224">
        <v>0.03760416666666667</v>
      </c>
      <c r="L50" s="239">
        <f t="shared" si="10"/>
        <v>0.0037604166666666667</v>
      </c>
      <c r="M50" s="57">
        <v>0.05707175925925926</v>
      </c>
      <c r="N50" s="239">
        <f t="shared" si="11"/>
        <v>0.003804783950617284</v>
      </c>
      <c r="O50" s="86"/>
      <c r="P50" s="42"/>
      <c r="Q50" s="67"/>
    </row>
    <row r="51" spans="1:17" s="37" customFormat="1" ht="21.75" customHeight="1">
      <c r="A51" s="37">
        <v>3745</v>
      </c>
      <c r="B51" s="37">
        <v>52</v>
      </c>
      <c r="C51" s="38">
        <v>45</v>
      </c>
      <c r="D51" s="24" t="s">
        <v>104</v>
      </c>
      <c r="E51" s="45" t="s">
        <v>105</v>
      </c>
      <c r="F51" s="45"/>
      <c r="G51" s="54">
        <v>0.08212962962962962</v>
      </c>
      <c r="H51" s="213">
        <f t="shared" si="8"/>
        <v>0.0038928607479383633</v>
      </c>
      <c r="I51" s="76">
        <f t="shared" si="9"/>
        <v>10.703354002254793</v>
      </c>
      <c r="J51" s="242"/>
      <c r="K51" s="224">
        <v>0.03765046296296296</v>
      </c>
      <c r="L51" s="239">
        <f t="shared" si="10"/>
        <v>0.0037650462962962963</v>
      </c>
      <c r="M51" s="57">
        <v>0.05759259259259259</v>
      </c>
      <c r="N51" s="239">
        <f t="shared" si="11"/>
        <v>0.003839506172839506</v>
      </c>
      <c r="O51" s="86"/>
      <c r="P51" s="42"/>
      <c r="Q51" s="67"/>
    </row>
    <row r="52" spans="1:17" s="37" customFormat="1" ht="21.75" customHeight="1">
      <c r="A52" s="37">
        <v>3810</v>
      </c>
      <c r="B52" s="37">
        <v>389</v>
      </c>
      <c r="C52" s="38">
        <v>46</v>
      </c>
      <c r="D52" s="24" t="s">
        <v>223</v>
      </c>
      <c r="E52" s="45" t="s">
        <v>199</v>
      </c>
      <c r="F52" s="45"/>
      <c r="G52" s="54">
        <v>0.08240740740740742</v>
      </c>
      <c r="H52" s="213">
        <f t="shared" si="8"/>
        <v>0.0039060271315277837</v>
      </c>
      <c r="I52" s="76">
        <f t="shared" si="9"/>
        <v>10.667275280898876</v>
      </c>
      <c r="J52" s="242"/>
      <c r="K52" s="224">
        <v>0.03876157407407408</v>
      </c>
      <c r="L52" s="239">
        <f t="shared" si="10"/>
        <v>0.003876157407407408</v>
      </c>
      <c r="M52" s="57">
        <v>0.0587037037037037</v>
      </c>
      <c r="N52" s="239">
        <f t="shared" si="11"/>
        <v>0.0039135802469135806</v>
      </c>
      <c r="O52" s="86"/>
      <c r="P52" s="42"/>
      <c r="Q52" s="67"/>
    </row>
    <row r="53" spans="1:17" s="37" customFormat="1" ht="21.75" customHeight="1">
      <c r="A53" s="37">
        <v>4236</v>
      </c>
      <c r="B53" s="37">
        <v>114</v>
      </c>
      <c r="C53" s="38">
        <v>47</v>
      </c>
      <c r="D53" s="24" t="s">
        <v>200</v>
      </c>
      <c r="E53" s="45" t="s">
        <v>201</v>
      </c>
      <c r="F53" s="45"/>
      <c r="G53" s="54">
        <v>0.08410879629629629</v>
      </c>
      <c r="H53" s="213">
        <f t="shared" si="8"/>
        <v>0.003986671231012978</v>
      </c>
      <c r="I53" s="76">
        <f t="shared" si="9"/>
        <v>10.451493050777488</v>
      </c>
      <c r="J53" s="242"/>
      <c r="K53" s="224">
        <v>0.041053240740740744</v>
      </c>
      <c r="L53" s="239">
        <f t="shared" si="10"/>
        <v>0.004105324074074075</v>
      </c>
      <c r="M53" s="57">
        <v>0.06081018518518518</v>
      </c>
      <c r="N53" s="239">
        <f t="shared" si="11"/>
        <v>0.004054012345679012</v>
      </c>
      <c r="O53" s="86"/>
      <c r="P53" s="42"/>
      <c r="Q53" s="67"/>
    </row>
    <row r="54" spans="1:17" s="37" customFormat="1" ht="21.75" customHeight="1">
      <c r="A54" s="37">
        <v>4307</v>
      </c>
      <c r="B54" s="37">
        <v>119</v>
      </c>
      <c r="C54" s="38">
        <v>48</v>
      </c>
      <c r="D54" s="24" t="s">
        <v>202</v>
      </c>
      <c r="E54" s="45" t="s">
        <v>203</v>
      </c>
      <c r="F54" s="45"/>
      <c r="G54" s="54">
        <v>0.08443287037037038</v>
      </c>
      <c r="H54" s="213">
        <f t="shared" si="8"/>
        <v>0.0040020320118673005</v>
      </c>
      <c r="I54" s="76">
        <f t="shared" si="9"/>
        <v>10.411377655928717</v>
      </c>
      <c r="J54" s="242"/>
      <c r="K54" s="224">
        <v>0.03876157407407408</v>
      </c>
      <c r="L54" s="239">
        <f t="shared" si="10"/>
        <v>0.003876157407407408</v>
      </c>
      <c r="M54" s="57">
        <v>0.05873842592592593</v>
      </c>
      <c r="N54" s="239">
        <f t="shared" si="11"/>
        <v>0.003915895061728395</v>
      </c>
      <c r="O54" s="86"/>
      <c r="P54" s="42"/>
      <c r="Q54" s="67"/>
    </row>
    <row r="55" spans="1:17" s="37" customFormat="1" ht="21.75" customHeight="1">
      <c r="A55" s="37">
        <v>4235</v>
      </c>
      <c r="B55" s="37">
        <v>694</v>
      </c>
      <c r="C55" s="38">
        <v>49</v>
      </c>
      <c r="D55" s="24" t="s">
        <v>38</v>
      </c>
      <c r="E55" s="45" t="s">
        <v>22</v>
      </c>
      <c r="F55" s="45"/>
      <c r="G55" s="54">
        <v>0.0845601851851852</v>
      </c>
      <c r="H55" s="213">
        <f t="shared" si="8"/>
        <v>0.004008066604345785</v>
      </c>
      <c r="I55" s="76">
        <f t="shared" si="9"/>
        <v>10.395702162606076</v>
      </c>
      <c r="J55" s="242"/>
      <c r="K55" s="224">
        <v>0.041053240740740744</v>
      </c>
      <c r="L55" s="239">
        <f t="shared" si="10"/>
        <v>0.004105324074074075</v>
      </c>
      <c r="M55" s="57">
        <v>0.06081018518518518</v>
      </c>
      <c r="N55" s="239">
        <f t="shared" si="11"/>
        <v>0.004054012345679012</v>
      </c>
      <c r="O55" s="86"/>
      <c r="P55" s="42"/>
      <c r="Q55" s="67"/>
    </row>
    <row r="56" spans="1:17" s="37" customFormat="1" ht="21.75" customHeight="1">
      <c r="A56" s="37">
        <v>4397</v>
      </c>
      <c r="B56" s="37">
        <v>679</v>
      </c>
      <c r="C56" s="38">
        <v>50</v>
      </c>
      <c r="D56" s="24" t="s">
        <v>34</v>
      </c>
      <c r="E56" s="45" t="s">
        <v>101</v>
      </c>
      <c r="F56" s="45"/>
      <c r="G56" s="54">
        <v>0.0848148148148148</v>
      </c>
      <c r="H56" s="213">
        <f t="shared" si="8"/>
        <v>0.004020135789302752</v>
      </c>
      <c r="I56" s="76">
        <f t="shared" si="9"/>
        <v>10.364492358078605</v>
      </c>
      <c r="J56" s="242"/>
      <c r="K56" s="224">
        <v>0.03913194444444445</v>
      </c>
      <c r="L56" s="239">
        <f t="shared" si="10"/>
        <v>0.003913194444444445</v>
      </c>
      <c r="M56" s="57">
        <v>0.05958333333333333</v>
      </c>
      <c r="N56" s="239">
        <f t="shared" si="11"/>
        <v>0.003972222222222222</v>
      </c>
      <c r="O56" s="86"/>
      <c r="P56" s="42"/>
      <c r="Q56" s="67"/>
    </row>
    <row r="57" spans="1:17" s="37" customFormat="1" ht="21.75" customHeight="1">
      <c r="A57" s="37">
        <v>4399</v>
      </c>
      <c r="B57" s="37">
        <v>116</v>
      </c>
      <c r="C57" s="38">
        <v>51</v>
      </c>
      <c r="D57" s="24" t="s">
        <v>16</v>
      </c>
      <c r="E57" s="45" t="s">
        <v>31</v>
      </c>
      <c r="F57" s="45"/>
      <c r="G57" s="54">
        <v>0.08482638888888888</v>
      </c>
      <c r="H57" s="213">
        <f t="shared" si="8"/>
        <v>0.004020684388618977</v>
      </c>
      <c r="I57" s="76">
        <f t="shared" si="9"/>
        <v>10.363078182562424</v>
      </c>
      <c r="J57" s="242"/>
      <c r="K57" s="224">
        <v>0.039143518518518515</v>
      </c>
      <c r="L57" s="239">
        <f t="shared" si="10"/>
        <v>0.003914351851851851</v>
      </c>
      <c r="M57" s="57">
        <v>0.05958333333333333</v>
      </c>
      <c r="N57" s="239">
        <f t="shared" si="11"/>
        <v>0.003972222222222222</v>
      </c>
      <c r="O57" s="86"/>
      <c r="P57" s="42"/>
      <c r="Q57" s="67"/>
    </row>
    <row r="58" spans="1:17" s="37" customFormat="1" ht="21.75" customHeight="1">
      <c r="A58" s="37">
        <v>4485</v>
      </c>
      <c r="B58" s="37">
        <v>216</v>
      </c>
      <c r="C58" s="38">
        <v>52</v>
      </c>
      <c r="D58" s="24" t="s">
        <v>204</v>
      </c>
      <c r="E58" s="45" t="s">
        <v>72</v>
      </c>
      <c r="F58" s="45"/>
      <c r="G58" s="54">
        <v>0.0851736111111111</v>
      </c>
      <c r="H58" s="213">
        <f t="shared" si="8"/>
        <v>0.004037142368105752</v>
      </c>
      <c r="I58" s="76">
        <f t="shared" si="9"/>
        <v>10.320831634732981</v>
      </c>
      <c r="J58" s="242"/>
      <c r="K58" s="224">
        <v>0.03979166666666666</v>
      </c>
      <c r="L58" s="239">
        <f t="shared" si="10"/>
        <v>0.0039791666666666664</v>
      </c>
      <c r="M58" s="57">
        <v>0.060208333333333336</v>
      </c>
      <c r="N58" s="239">
        <f t="shared" si="11"/>
        <v>0.004013888888888889</v>
      </c>
      <c r="O58" s="86"/>
      <c r="P58" s="42"/>
      <c r="Q58" s="67"/>
    </row>
    <row r="59" spans="1:17" s="37" customFormat="1" ht="21.75" customHeight="1">
      <c r="A59" s="37">
        <v>4716</v>
      </c>
      <c r="B59" s="37">
        <v>136</v>
      </c>
      <c r="C59" s="38">
        <v>53</v>
      </c>
      <c r="D59" s="24" t="s">
        <v>41</v>
      </c>
      <c r="E59" s="45" t="s">
        <v>25</v>
      </c>
      <c r="F59" s="45"/>
      <c r="G59" s="54">
        <v>0.08623842592592591</v>
      </c>
      <c r="H59" s="213">
        <f t="shared" si="8"/>
        <v>0.004087613505198527</v>
      </c>
      <c r="I59" s="76">
        <f t="shared" si="9"/>
        <v>10.19339685948195</v>
      </c>
      <c r="J59" s="242"/>
      <c r="K59" s="224">
        <v>0.04010416666666667</v>
      </c>
      <c r="L59" s="239">
        <f t="shared" si="10"/>
        <v>0.004010416666666667</v>
      </c>
      <c r="M59" s="57">
        <v>0.06087962962962964</v>
      </c>
      <c r="N59" s="239">
        <f t="shared" si="11"/>
        <v>0.004058641975308643</v>
      </c>
      <c r="O59" s="86"/>
      <c r="P59" s="42"/>
      <c r="Q59" s="67"/>
    </row>
    <row r="60" spans="1:17" s="37" customFormat="1" ht="21.75" customHeight="1">
      <c r="A60" s="37">
        <v>4861</v>
      </c>
      <c r="B60" s="37">
        <v>147</v>
      </c>
      <c r="C60" s="38">
        <v>54</v>
      </c>
      <c r="D60" s="24" t="s">
        <v>153</v>
      </c>
      <c r="E60" s="45" t="s">
        <v>129</v>
      </c>
      <c r="F60" s="45"/>
      <c r="G60" s="54">
        <v>0.08701388888888889</v>
      </c>
      <c r="H60" s="213">
        <f t="shared" si="8"/>
        <v>0.0041243696593856564</v>
      </c>
      <c r="I60" s="76">
        <f t="shared" si="9"/>
        <v>10.102553870710295</v>
      </c>
      <c r="J60" s="242"/>
      <c r="K60" s="224">
        <v>0.04010416666666667</v>
      </c>
      <c r="L60" s="239">
        <f t="shared" si="10"/>
        <v>0.004010416666666667</v>
      </c>
      <c r="M60" s="57">
        <v>0.06087962962962964</v>
      </c>
      <c r="N60" s="239">
        <f t="shared" si="11"/>
        <v>0.004058641975308643</v>
      </c>
      <c r="O60" s="86"/>
      <c r="P60" s="42"/>
      <c r="Q60" s="67"/>
    </row>
    <row r="61" spans="1:17" s="37" customFormat="1" ht="21.75" customHeight="1">
      <c r="A61" s="37">
        <v>4898</v>
      </c>
      <c r="B61" s="37">
        <v>103</v>
      </c>
      <c r="C61" s="38">
        <v>55</v>
      </c>
      <c r="D61" s="24" t="s">
        <v>184</v>
      </c>
      <c r="E61" s="45" t="s">
        <v>185</v>
      </c>
      <c r="F61" s="45"/>
      <c r="G61" s="54">
        <v>0.08721064814814815</v>
      </c>
      <c r="H61" s="213">
        <f t="shared" si="8"/>
        <v>0.004133695847761495</v>
      </c>
      <c r="I61" s="76">
        <f t="shared" si="9"/>
        <v>10.079761114797611</v>
      </c>
      <c r="J61" s="242"/>
      <c r="K61" s="224">
        <v>0.04005787037037037</v>
      </c>
      <c r="L61" s="239">
        <f t="shared" si="10"/>
        <v>0.004005787037037037</v>
      </c>
      <c r="M61" s="57">
        <v>0.06128472222222222</v>
      </c>
      <c r="N61" s="239">
        <f t="shared" si="11"/>
        <v>0.004085648148148148</v>
      </c>
      <c r="O61" s="86"/>
      <c r="P61" s="42"/>
      <c r="Q61" s="67"/>
    </row>
    <row r="62" spans="1:17" s="37" customFormat="1" ht="21.75" customHeight="1">
      <c r="A62" s="37">
        <v>5130</v>
      </c>
      <c r="B62" s="37">
        <v>178</v>
      </c>
      <c r="C62" s="38">
        <v>56</v>
      </c>
      <c r="D62" s="24" t="s">
        <v>85</v>
      </c>
      <c r="E62" s="45" t="s">
        <v>186</v>
      </c>
      <c r="F62" s="45"/>
      <c r="G62" s="54">
        <v>0.08854166666666667</v>
      </c>
      <c r="H62" s="213">
        <f t="shared" si="8"/>
        <v>0.004196784769127464</v>
      </c>
      <c r="I62" s="76">
        <f t="shared" si="9"/>
        <v>9.928235294117647</v>
      </c>
      <c r="J62" s="242"/>
      <c r="K62" s="224">
        <v>0.04005787037037037</v>
      </c>
      <c r="L62" s="239">
        <f t="shared" si="10"/>
        <v>0.004005787037037037</v>
      </c>
      <c r="M62" s="57">
        <v>0.06127314814814815</v>
      </c>
      <c r="N62" s="239">
        <f t="shared" si="11"/>
        <v>0.004084876543209877</v>
      </c>
      <c r="O62" s="86"/>
      <c r="P62" s="42"/>
      <c r="Q62" s="67"/>
    </row>
    <row r="63" spans="1:17" s="37" customFormat="1" ht="21.75" customHeight="1">
      <c r="A63" s="37">
        <v>5307</v>
      </c>
      <c r="B63" s="37">
        <v>36</v>
      </c>
      <c r="C63" s="38">
        <v>57</v>
      </c>
      <c r="D63" s="24" t="s">
        <v>167</v>
      </c>
      <c r="E63" s="45" t="s">
        <v>50</v>
      </c>
      <c r="F63" s="45"/>
      <c r="G63" s="54">
        <v>0.08952546296296297</v>
      </c>
      <c r="H63" s="213">
        <f t="shared" si="8"/>
        <v>0.0042434157110066584</v>
      </c>
      <c r="I63" s="76">
        <f t="shared" si="9"/>
        <v>9.8191338073691</v>
      </c>
      <c r="J63" s="242"/>
      <c r="K63" s="224">
        <v>0.04016203703703704</v>
      </c>
      <c r="L63" s="239">
        <f t="shared" si="10"/>
        <v>0.004016203703703704</v>
      </c>
      <c r="M63" s="57">
        <v>0.06174768518518519</v>
      </c>
      <c r="N63" s="239">
        <f t="shared" si="11"/>
        <v>0.0041165123456790124</v>
      </c>
      <c r="O63" s="86"/>
      <c r="P63" s="42"/>
      <c r="Q63" s="67"/>
    </row>
    <row r="64" spans="1:17" s="37" customFormat="1" ht="21.75" customHeight="1">
      <c r="A64" s="37">
        <v>5316</v>
      </c>
      <c r="B64" s="37">
        <v>193</v>
      </c>
      <c r="C64" s="38">
        <v>58</v>
      </c>
      <c r="D64" s="24" t="s">
        <v>205</v>
      </c>
      <c r="E64" s="45" t="s">
        <v>206</v>
      </c>
      <c r="F64" s="45"/>
      <c r="G64" s="54">
        <v>0.08956018518518517</v>
      </c>
      <c r="H64" s="213">
        <f t="shared" si="8"/>
        <v>0.004245061508955335</v>
      </c>
      <c r="I64" s="76">
        <f t="shared" si="9"/>
        <v>9.815326957870253</v>
      </c>
      <c r="J64" s="242"/>
      <c r="K64" s="224">
        <v>0.042222222222222223</v>
      </c>
      <c r="L64" s="239">
        <f t="shared" si="10"/>
        <v>0.004222222222222223</v>
      </c>
      <c r="M64" s="57">
        <v>0.06366898148148148</v>
      </c>
      <c r="N64" s="239">
        <f t="shared" si="11"/>
        <v>0.004244598765432098</v>
      </c>
      <c r="O64" s="86"/>
      <c r="P64" s="42"/>
      <c r="Q64" s="67"/>
    </row>
    <row r="65" spans="1:17" s="37" customFormat="1" ht="21.75" customHeight="1">
      <c r="A65" s="37">
        <v>5336</v>
      </c>
      <c r="B65" s="37">
        <v>158</v>
      </c>
      <c r="C65" s="38">
        <v>59</v>
      </c>
      <c r="D65" s="24" t="s">
        <v>115</v>
      </c>
      <c r="E65" s="45" t="s">
        <v>116</v>
      </c>
      <c r="F65" s="45"/>
      <c r="G65" s="54">
        <v>0.08971064814814815</v>
      </c>
      <c r="H65" s="213">
        <f t="shared" si="8"/>
        <v>0.004252193300066271</v>
      </c>
      <c r="I65" s="76">
        <f t="shared" si="9"/>
        <v>9.798864662624178</v>
      </c>
      <c r="J65" s="242"/>
      <c r="K65" s="224">
        <v>0.03913194444444445</v>
      </c>
      <c r="L65" s="239">
        <f t="shared" si="10"/>
        <v>0.003913194444444445</v>
      </c>
      <c r="M65" s="57">
        <v>0.0606712962962963</v>
      </c>
      <c r="N65" s="239">
        <f t="shared" si="11"/>
        <v>0.004044753086419753</v>
      </c>
      <c r="O65" s="86"/>
      <c r="P65" s="42"/>
      <c r="Q65" s="67"/>
    </row>
    <row r="66" spans="1:17" s="37" customFormat="1" ht="21.75" customHeight="1">
      <c r="A66" s="37">
        <v>5350</v>
      </c>
      <c r="B66" s="37">
        <v>105</v>
      </c>
      <c r="C66" s="38">
        <v>60</v>
      </c>
      <c r="D66" s="24" t="s">
        <v>152</v>
      </c>
      <c r="E66" s="45" t="s">
        <v>48</v>
      </c>
      <c r="F66" s="45"/>
      <c r="G66" s="54">
        <v>0.0897800925925926</v>
      </c>
      <c r="H66" s="213">
        <f t="shared" si="8"/>
        <v>0.0042554848959636266</v>
      </c>
      <c r="I66" s="76">
        <f t="shared" si="9"/>
        <v>9.791285290705169</v>
      </c>
      <c r="J66" s="242"/>
      <c r="K66" s="224">
        <v>0.042222222222222223</v>
      </c>
      <c r="L66" s="239">
        <f t="shared" si="10"/>
        <v>0.004222222222222223</v>
      </c>
      <c r="M66" s="57">
        <v>0.06366898148148148</v>
      </c>
      <c r="N66" s="239">
        <f t="shared" si="11"/>
        <v>0.004244598765432098</v>
      </c>
      <c r="O66" s="86"/>
      <c r="P66" s="42"/>
      <c r="Q66" s="67"/>
    </row>
    <row r="67" spans="1:17" s="37" customFormat="1" ht="21.75" customHeight="1">
      <c r="A67" s="37">
        <v>5389</v>
      </c>
      <c r="B67" s="37">
        <v>108</v>
      </c>
      <c r="C67" s="38">
        <v>61</v>
      </c>
      <c r="D67" s="24" t="s">
        <v>85</v>
      </c>
      <c r="E67" s="45" t="s">
        <v>121</v>
      </c>
      <c r="F67" s="45"/>
      <c r="G67" s="54">
        <v>0.0901388888888889</v>
      </c>
      <c r="H67" s="213">
        <f t="shared" si="8"/>
        <v>0.004272491474766626</v>
      </c>
      <c r="I67" s="76">
        <f t="shared" si="9"/>
        <v>9.75231124807396</v>
      </c>
      <c r="J67" s="242"/>
      <c r="K67" s="224">
        <v>0.042222222222222223</v>
      </c>
      <c r="L67" s="239">
        <f t="shared" si="10"/>
        <v>0.004222222222222223</v>
      </c>
      <c r="M67" s="57">
        <v>0.06366898148148148</v>
      </c>
      <c r="N67" s="239">
        <f t="shared" si="11"/>
        <v>0.004244598765432098</v>
      </c>
      <c r="O67" s="86"/>
      <c r="P67" s="42"/>
      <c r="Q67" s="67"/>
    </row>
    <row r="68" spans="1:17" s="37" customFormat="1" ht="21.75" customHeight="1">
      <c r="A68" s="37">
        <v>5541</v>
      </c>
      <c r="B68" s="37">
        <v>1150</v>
      </c>
      <c r="C68" s="38">
        <v>62</v>
      </c>
      <c r="D68" s="24" t="s">
        <v>178</v>
      </c>
      <c r="E68" s="45" t="s">
        <v>179</v>
      </c>
      <c r="F68" s="45"/>
      <c r="G68" s="54">
        <v>0.09118055555555556</v>
      </c>
      <c r="H68" s="213">
        <f t="shared" si="8"/>
        <v>0.004321865413226949</v>
      </c>
      <c r="I68" s="76">
        <f t="shared" si="9"/>
        <v>9.640898705255141</v>
      </c>
      <c r="J68" s="242"/>
      <c r="K68" s="224">
        <v>0.04645833333333333</v>
      </c>
      <c r="L68" s="239">
        <f t="shared" si="10"/>
        <v>0.004645833333333333</v>
      </c>
      <c r="M68" s="57">
        <v>0.0665162037037037</v>
      </c>
      <c r="N68" s="239">
        <f t="shared" si="11"/>
        <v>0.004434413580246914</v>
      </c>
      <c r="O68" s="86"/>
      <c r="P68" s="42"/>
      <c r="Q68" s="67"/>
    </row>
    <row r="69" spans="1:17" s="37" customFormat="1" ht="21.75" customHeight="1">
      <c r="A69" s="37">
        <v>5551</v>
      </c>
      <c r="B69" s="37">
        <v>541</v>
      </c>
      <c r="C69" s="38">
        <v>63</v>
      </c>
      <c r="D69" s="24" t="s">
        <v>18</v>
      </c>
      <c r="E69" s="45" t="s">
        <v>19</v>
      </c>
      <c r="F69" s="45"/>
      <c r="G69" s="54">
        <v>0.09121527777777777</v>
      </c>
      <c r="H69" s="213">
        <f t="shared" si="8"/>
        <v>0.004323511211175626</v>
      </c>
      <c r="I69" s="76">
        <f t="shared" si="9"/>
        <v>9.63722877807385</v>
      </c>
      <c r="J69" s="242"/>
      <c r="K69" s="224">
        <v>0.04012731481481482</v>
      </c>
      <c r="L69" s="239">
        <f t="shared" si="10"/>
        <v>0.004012731481481482</v>
      </c>
      <c r="M69" s="57">
        <v>0.06133101851851852</v>
      </c>
      <c r="N69" s="239">
        <f t="shared" si="11"/>
        <v>0.004088734567901235</v>
      </c>
      <c r="O69" s="86"/>
      <c r="P69" s="42"/>
      <c r="Q69" s="67"/>
    </row>
    <row r="70" spans="1:17" s="37" customFormat="1" ht="21.75" customHeight="1">
      <c r="A70" s="37">
        <v>5817</v>
      </c>
      <c r="B70" s="37">
        <v>351</v>
      </c>
      <c r="C70" s="38">
        <v>64</v>
      </c>
      <c r="D70" s="24" t="s">
        <v>113</v>
      </c>
      <c r="E70" s="45" t="s">
        <v>114</v>
      </c>
      <c r="F70" s="45"/>
      <c r="G70" s="54">
        <v>0.09305555555555556</v>
      </c>
      <c r="H70" s="213">
        <f t="shared" si="8"/>
        <v>0.00441073850245553</v>
      </c>
      <c r="I70" s="76">
        <f t="shared" si="9"/>
        <v>9.446641791044776</v>
      </c>
      <c r="J70" s="242"/>
      <c r="K70" s="224">
        <v>0.04237268518518519</v>
      </c>
      <c r="L70" s="239">
        <f t="shared" si="10"/>
        <v>0.004237268518518519</v>
      </c>
      <c r="M70" s="57">
        <v>0.06596064814814816</v>
      </c>
      <c r="N70" s="239">
        <f t="shared" si="11"/>
        <v>0.004397376543209877</v>
      </c>
      <c r="O70" s="86"/>
      <c r="P70" s="42"/>
      <c r="Q70" s="67"/>
    </row>
    <row r="71" spans="1:17" s="37" customFormat="1" ht="21.75" customHeight="1">
      <c r="A71" s="37">
        <v>5944</v>
      </c>
      <c r="B71" s="37">
        <v>130</v>
      </c>
      <c r="C71" s="38">
        <v>65</v>
      </c>
      <c r="D71" s="24" t="s">
        <v>153</v>
      </c>
      <c r="E71" s="45" t="s">
        <v>108</v>
      </c>
      <c r="F71" s="45"/>
      <c r="G71" s="54">
        <v>0.09402777777777778</v>
      </c>
      <c r="H71" s="213">
        <f>G71/$G$36</f>
        <v>0.004456820845018499</v>
      </c>
      <c r="I71" s="76">
        <f t="shared" si="9"/>
        <v>9.348966026587886</v>
      </c>
      <c r="J71" s="242"/>
      <c r="K71" s="224">
        <v>0.04280092592592593</v>
      </c>
      <c r="L71" s="239">
        <f t="shared" si="10"/>
        <v>0.004280092592592593</v>
      </c>
      <c r="M71" s="57">
        <v>0.06509259259259259</v>
      </c>
      <c r="N71" s="239">
        <f t="shared" si="11"/>
        <v>0.004339506172839506</v>
      </c>
      <c r="O71" s="86"/>
      <c r="P71" s="42"/>
      <c r="Q71" s="67"/>
    </row>
    <row r="72" spans="1:17" s="37" customFormat="1" ht="21.75" customHeight="1">
      <c r="A72" s="37">
        <v>5943</v>
      </c>
      <c r="B72" s="37">
        <v>358</v>
      </c>
      <c r="C72" s="38">
        <v>66</v>
      </c>
      <c r="D72" s="24" t="s">
        <v>51</v>
      </c>
      <c r="E72" s="45" t="s">
        <v>52</v>
      </c>
      <c r="F72" s="45"/>
      <c r="G72" s="54">
        <v>0.09402777777777778</v>
      </c>
      <c r="H72" s="213">
        <f>G72/$G$36</f>
        <v>0.004456820845018499</v>
      </c>
      <c r="I72" s="76">
        <f t="shared" si="9"/>
        <v>9.348966026587886</v>
      </c>
      <c r="J72" s="242"/>
      <c r="K72" s="224">
        <v>0.04280092592592593</v>
      </c>
      <c r="L72" s="239">
        <f t="shared" si="10"/>
        <v>0.004280092592592593</v>
      </c>
      <c r="M72" s="57">
        <v>0.06509259259259259</v>
      </c>
      <c r="N72" s="239">
        <f t="shared" si="11"/>
        <v>0.004339506172839506</v>
      </c>
      <c r="O72" s="86"/>
      <c r="P72" s="42"/>
      <c r="Q72" s="67"/>
    </row>
    <row r="73" spans="1:17" s="37" customFormat="1" ht="21.75" customHeight="1">
      <c r="A73" s="37">
        <v>5973</v>
      </c>
      <c r="B73" s="37">
        <v>681</v>
      </c>
      <c r="C73" s="38">
        <v>67</v>
      </c>
      <c r="D73" s="24" t="s">
        <v>191</v>
      </c>
      <c r="E73" s="45" t="s">
        <v>192</v>
      </c>
      <c r="F73" s="45"/>
      <c r="G73" s="54">
        <v>0.09425925925925926</v>
      </c>
      <c r="H73" s="213">
        <f t="shared" si="8"/>
        <v>0.004467792831343015</v>
      </c>
      <c r="I73" s="76">
        <f t="shared" si="9"/>
        <v>9.326006876227897</v>
      </c>
      <c r="J73" s="242"/>
      <c r="K73" s="224">
        <v>0.047233796296296295</v>
      </c>
      <c r="L73" s="239">
        <f t="shared" si="10"/>
        <v>0.0047233796296296295</v>
      </c>
      <c r="M73" s="57">
        <v>0.06961805555555556</v>
      </c>
      <c r="N73" s="239">
        <f t="shared" si="11"/>
        <v>0.004641203703703704</v>
      </c>
      <c r="O73" s="86"/>
      <c r="P73" s="42"/>
      <c r="Q73" s="67"/>
    </row>
    <row r="74" spans="1:17" s="37" customFormat="1" ht="21.75" customHeight="1">
      <c r="A74" s="37">
        <v>6046</v>
      </c>
      <c r="B74" s="37">
        <v>179</v>
      </c>
      <c r="C74" s="38">
        <v>68</v>
      </c>
      <c r="D74" s="24" t="s">
        <v>193</v>
      </c>
      <c r="E74" s="45" t="s">
        <v>95</v>
      </c>
      <c r="F74" s="45"/>
      <c r="G74" s="54">
        <v>0.09497685185185185</v>
      </c>
      <c r="H74" s="213">
        <f t="shared" si="8"/>
        <v>0.004501805988949016</v>
      </c>
      <c r="I74" s="76">
        <f t="shared" si="9"/>
        <v>9.255544723373141</v>
      </c>
      <c r="J74" s="242"/>
      <c r="K74" s="224">
        <v>0.047245370370370375</v>
      </c>
      <c r="L74" s="239">
        <f t="shared" si="10"/>
        <v>0.0047245370370370375</v>
      </c>
      <c r="M74" s="57">
        <v>0.0696412037037037</v>
      </c>
      <c r="N74" s="239">
        <f t="shared" si="11"/>
        <v>0.004642746913580247</v>
      </c>
      <c r="O74" s="86"/>
      <c r="P74" s="42"/>
      <c r="Q74" s="67"/>
    </row>
    <row r="75" spans="1:17" s="37" customFormat="1" ht="21.75" customHeight="1">
      <c r="A75" s="37">
        <v>6134</v>
      </c>
      <c r="B75" s="37">
        <v>372</v>
      </c>
      <c r="C75" s="38">
        <v>69</v>
      </c>
      <c r="D75" s="24" t="s">
        <v>62</v>
      </c>
      <c r="E75" s="45" t="s">
        <v>194</v>
      </c>
      <c r="F75" s="45"/>
      <c r="G75" s="54">
        <v>0.09571759259259259</v>
      </c>
      <c r="H75" s="213">
        <f t="shared" si="8"/>
        <v>0.004536916345187467</v>
      </c>
      <c r="I75" s="76">
        <f t="shared" si="9"/>
        <v>9.18391777509069</v>
      </c>
      <c r="J75" s="242"/>
      <c r="K75" s="224">
        <v>0.04030092592592593</v>
      </c>
      <c r="L75" s="239">
        <f t="shared" si="10"/>
        <v>0.004030092592592593</v>
      </c>
      <c r="M75" s="57">
        <v>0.06408564814814814</v>
      </c>
      <c r="N75" s="239">
        <f t="shared" si="11"/>
        <v>0.004272376543209876</v>
      </c>
      <c r="O75" s="86"/>
      <c r="P75" s="42"/>
      <c r="Q75" s="67"/>
    </row>
    <row r="76" spans="1:17" s="37" customFormat="1" ht="21.75" customHeight="1">
      <c r="A76" s="37">
        <v>6420</v>
      </c>
      <c r="B76" s="37">
        <v>196</v>
      </c>
      <c r="C76" s="38">
        <v>70</v>
      </c>
      <c r="D76" s="24" t="s">
        <v>37</v>
      </c>
      <c r="E76" s="45" t="s">
        <v>123</v>
      </c>
      <c r="F76" s="45"/>
      <c r="G76" s="54">
        <v>0.09971064814814816</v>
      </c>
      <c r="H76" s="213">
        <f t="shared" si="8"/>
        <v>0.004726183109285373</v>
      </c>
      <c r="I76" s="76">
        <f t="shared" si="9"/>
        <v>8.816134648868251</v>
      </c>
      <c r="J76" s="242"/>
      <c r="K76" s="224">
        <v>0.04783564814814815</v>
      </c>
      <c r="L76" s="239">
        <f t="shared" si="10"/>
        <v>0.004783564814814815</v>
      </c>
      <c r="M76" s="57">
        <v>0.07186342592592593</v>
      </c>
      <c r="N76" s="239">
        <f t="shared" si="11"/>
        <v>0.004790895061728395</v>
      </c>
      <c r="O76" s="86"/>
      <c r="P76" s="42"/>
      <c r="Q76" s="67"/>
    </row>
    <row r="77" spans="1:17" s="37" customFormat="1" ht="21.75" customHeight="1">
      <c r="A77" s="37">
        <v>6419</v>
      </c>
      <c r="B77" s="37">
        <v>253</v>
      </c>
      <c r="C77" s="38">
        <v>71</v>
      </c>
      <c r="D77" s="24" t="s">
        <v>187</v>
      </c>
      <c r="E77" s="45" t="s">
        <v>188</v>
      </c>
      <c r="F77" s="45"/>
      <c r="G77" s="54">
        <v>0.09972222222222223</v>
      </c>
      <c r="H77" s="213">
        <f t="shared" si="8"/>
        <v>0.004726731708601599</v>
      </c>
      <c r="I77" s="76">
        <f t="shared" si="9"/>
        <v>8.815111420612814</v>
      </c>
      <c r="J77" s="242"/>
      <c r="K77" s="224">
        <v>0.04780092592592592</v>
      </c>
      <c r="L77" s="239">
        <f t="shared" si="10"/>
        <v>0.004780092592592592</v>
      </c>
      <c r="M77" s="57">
        <v>0.0718287037037037</v>
      </c>
      <c r="N77" s="239">
        <f t="shared" si="11"/>
        <v>0.00478858024691358</v>
      </c>
      <c r="O77" s="86"/>
      <c r="P77" s="42"/>
      <c r="Q77" s="67"/>
    </row>
    <row r="78" spans="1:17" s="37" customFormat="1" ht="21.75" customHeight="1">
      <c r="A78" s="291" t="s">
        <v>224</v>
      </c>
      <c r="B78" s="291"/>
      <c r="C78" s="38"/>
      <c r="D78" s="24"/>
      <c r="E78" s="45"/>
      <c r="F78" s="45"/>
      <c r="G78" s="54"/>
      <c r="H78" s="213"/>
      <c r="I78" s="76" t="e">
        <f t="shared" si="9"/>
        <v>#DIV/0!</v>
      </c>
      <c r="J78" s="242"/>
      <c r="K78" s="224"/>
      <c r="L78" s="239">
        <f t="shared" si="10"/>
        <v>0</v>
      </c>
      <c r="M78" s="57"/>
      <c r="N78" s="239">
        <f t="shared" si="11"/>
        <v>0</v>
      </c>
      <c r="O78" s="86"/>
      <c r="P78" s="42"/>
      <c r="Q78" s="67"/>
    </row>
    <row r="79" spans="1:17" s="37" customFormat="1" ht="21.75" customHeight="1">
      <c r="A79" s="37">
        <v>4367</v>
      </c>
      <c r="B79" s="37">
        <v>206</v>
      </c>
      <c r="C79" s="38"/>
      <c r="D79" s="24" t="s">
        <v>208</v>
      </c>
      <c r="E79" s="45" t="s">
        <v>209</v>
      </c>
      <c r="F79" s="45"/>
      <c r="G79" s="54">
        <v>0.08466435185185185</v>
      </c>
      <c r="H79" s="213">
        <f t="shared" si="8"/>
        <v>0.004013003998191817</v>
      </c>
      <c r="I79" s="76">
        <f t="shared" si="9"/>
        <v>10.382911825017088</v>
      </c>
      <c r="J79" s="242"/>
      <c r="K79" s="224">
        <v>0.04091435185185185</v>
      </c>
      <c r="L79" s="239">
        <f t="shared" si="10"/>
        <v>0.004091435185185185</v>
      </c>
      <c r="M79" s="57">
        <v>0.0615162037037037</v>
      </c>
      <c r="N79" s="239">
        <f t="shared" si="11"/>
        <v>0.00410108024691358</v>
      </c>
      <c r="O79" s="86"/>
      <c r="P79" s="42"/>
      <c r="Q79" s="67"/>
    </row>
    <row r="80" spans="1:17" s="37" customFormat="1" ht="21.75" customHeight="1">
      <c r="A80" s="133"/>
      <c r="C80" s="38"/>
      <c r="D80" s="24"/>
      <c r="E80" s="45"/>
      <c r="F80" s="45"/>
      <c r="G80" s="54"/>
      <c r="H80" s="213"/>
      <c r="I80" s="36"/>
      <c r="J80" s="85"/>
      <c r="K80" s="46"/>
      <c r="L80" s="46"/>
      <c r="M80" s="46"/>
      <c r="N80" s="46"/>
      <c r="O80" s="86"/>
      <c r="P80" s="42"/>
      <c r="Q80" s="67"/>
    </row>
    <row r="81" spans="1:8" ht="13.5" customHeight="1">
      <c r="A81" s="133"/>
      <c r="H81" s="213"/>
    </row>
    <row r="82" spans="8:9" ht="13.5" customHeight="1" thickBot="1">
      <c r="H82" s="213"/>
      <c r="I82" s="12"/>
    </row>
    <row r="83" spans="1:17" s="12" customFormat="1" ht="18.75" customHeight="1" thickBot="1">
      <c r="A83" s="202" t="s">
        <v>1</v>
      </c>
      <c r="B83" s="202" t="s">
        <v>47</v>
      </c>
      <c r="C83" s="203"/>
      <c r="D83" s="204" t="s">
        <v>2</v>
      </c>
      <c r="E83" s="205" t="s">
        <v>3</v>
      </c>
      <c r="F83" s="222" t="s">
        <v>54</v>
      </c>
      <c r="G83" s="223">
        <v>6</v>
      </c>
      <c r="H83" s="213"/>
      <c r="I83" s="46"/>
      <c r="N83" s="216"/>
      <c r="Q83" s="226"/>
    </row>
    <row r="84" spans="2:248" s="37" customFormat="1" ht="18" customHeight="1">
      <c r="B84" s="295" t="s">
        <v>221</v>
      </c>
      <c r="C84" s="296"/>
      <c r="D84" s="296"/>
      <c r="E84" s="296"/>
      <c r="F84" s="297"/>
      <c r="G84" s="81"/>
      <c r="H84" s="213"/>
      <c r="I84" s="46" t="s">
        <v>210</v>
      </c>
      <c r="J84" s="82"/>
      <c r="K84" s="83"/>
      <c r="L84" s="83"/>
      <c r="M84" s="24"/>
      <c r="N84" s="87"/>
      <c r="P84" s="38"/>
      <c r="Q84" s="229"/>
      <c r="R84" s="19"/>
      <c r="U84" s="38"/>
      <c r="V84" s="24"/>
      <c r="W84" s="19"/>
      <c r="Z84" s="38"/>
      <c r="AA84" s="24"/>
      <c r="AB84" s="19"/>
      <c r="AE84" s="38"/>
      <c r="AF84" s="24"/>
      <c r="AG84" s="19"/>
      <c r="AJ84" s="38"/>
      <c r="AK84" s="24"/>
      <c r="AL84" s="19"/>
      <c r="AO84" s="38"/>
      <c r="AP84" s="24"/>
      <c r="AQ84" s="19"/>
      <c r="AT84" s="38"/>
      <c r="AU84" s="24"/>
      <c r="AV84" s="19"/>
      <c r="AY84" s="38"/>
      <c r="AZ84" s="24"/>
      <c r="BA84" s="19"/>
      <c r="BD84" s="38"/>
      <c r="BE84" s="24"/>
      <c r="BF84" s="19"/>
      <c r="BI84" s="38"/>
      <c r="BJ84" s="24"/>
      <c r="BK84" s="19"/>
      <c r="BN84" s="38"/>
      <c r="BO84" s="24"/>
      <c r="BP84" s="19"/>
      <c r="BS84" s="38"/>
      <c r="BT84" s="24"/>
      <c r="BU84" s="19"/>
      <c r="BX84" s="38"/>
      <c r="BY84" s="24"/>
      <c r="BZ84" s="19"/>
      <c r="CC84" s="38"/>
      <c r="CD84" s="24"/>
      <c r="CE84" s="19"/>
      <c r="CH84" s="38"/>
      <c r="CI84" s="24"/>
      <c r="CJ84" s="19"/>
      <c r="CM84" s="38"/>
      <c r="CN84" s="24"/>
      <c r="CO84" s="19"/>
      <c r="CR84" s="38"/>
      <c r="CS84" s="24"/>
      <c r="CT84" s="19"/>
      <c r="CW84" s="38"/>
      <c r="CX84" s="24"/>
      <c r="CY84" s="19"/>
      <c r="DB84" s="38"/>
      <c r="DC84" s="24"/>
      <c r="DD84" s="19"/>
      <c r="DG84" s="38"/>
      <c r="DH84" s="24"/>
      <c r="DI84" s="19"/>
      <c r="DL84" s="38"/>
      <c r="DM84" s="24"/>
      <c r="DN84" s="19"/>
      <c r="DQ84" s="38"/>
      <c r="DR84" s="24"/>
      <c r="DS84" s="19"/>
      <c r="DV84" s="38"/>
      <c r="DW84" s="24"/>
      <c r="DX84" s="19"/>
      <c r="EA84" s="38"/>
      <c r="EB84" s="24"/>
      <c r="EC84" s="19"/>
      <c r="EF84" s="38"/>
      <c r="EG84" s="24"/>
      <c r="EH84" s="19"/>
      <c r="EK84" s="38"/>
      <c r="EL84" s="24"/>
      <c r="EM84" s="19"/>
      <c r="EP84" s="38"/>
      <c r="EQ84" s="24"/>
      <c r="ER84" s="19"/>
      <c r="EU84" s="38"/>
      <c r="EV84" s="24"/>
      <c r="EW84" s="19"/>
      <c r="EZ84" s="38"/>
      <c r="FA84" s="24"/>
      <c r="FB84" s="19"/>
      <c r="FE84" s="38"/>
      <c r="FF84" s="24"/>
      <c r="FG84" s="19"/>
      <c r="FJ84" s="38"/>
      <c r="FK84" s="24"/>
      <c r="FL84" s="19"/>
      <c r="FO84" s="38"/>
      <c r="FP84" s="24"/>
      <c r="FQ84" s="19"/>
      <c r="FT84" s="38"/>
      <c r="FU84" s="24"/>
      <c r="FV84" s="19"/>
      <c r="FY84" s="38"/>
      <c r="FZ84" s="24"/>
      <c r="GA84" s="19"/>
      <c r="GD84" s="38"/>
      <c r="GE84" s="24"/>
      <c r="GF84" s="19"/>
      <c r="GI84" s="38"/>
      <c r="GJ84" s="24"/>
      <c r="GK84" s="19"/>
      <c r="GN84" s="38"/>
      <c r="GO84" s="24"/>
      <c r="GP84" s="19"/>
      <c r="GS84" s="38"/>
      <c r="GT84" s="24"/>
      <c r="GU84" s="19"/>
      <c r="GX84" s="38"/>
      <c r="GY84" s="24"/>
      <c r="GZ84" s="19"/>
      <c r="HC84" s="38"/>
      <c r="HD84" s="24"/>
      <c r="HE84" s="19"/>
      <c r="HH84" s="38"/>
      <c r="HI84" s="24"/>
      <c r="HJ84" s="19"/>
      <c r="HM84" s="38"/>
      <c r="HN84" s="24"/>
      <c r="HO84" s="19"/>
      <c r="HR84" s="38"/>
      <c r="HS84" s="24"/>
      <c r="HT84" s="19"/>
      <c r="HW84" s="38"/>
      <c r="HX84" s="24"/>
      <c r="HY84" s="19"/>
      <c r="IB84" s="38"/>
      <c r="IC84" s="24"/>
      <c r="ID84" s="19"/>
      <c r="IG84" s="38"/>
      <c r="IH84" s="24"/>
      <c r="II84" s="19"/>
      <c r="IL84" s="38"/>
      <c r="IM84" s="24"/>
      <c r="IN84" s="19"/>
    </row>
    <row r="85" spans="1:17" s="37" customFormat="1" ht="21.75" customHeight="1">
      <c r="A85" s="45" t="s">
        <v>207</v>
      </c>
      <c r="C85" s="38">
        <v>72</v>
      </c>
      <c r="D85" s="24" t="s">
        <v>169</v>
      </c>
      <c r="E85" s="45" t="s">
        <v>170</v>
      </c>
      <c r="F85" s="45"/>
      <c r="G85" s="54">
        <v>0.013726851851851851</v>
      </c>
      <c r="H85" s="213">
        <f>G85/$G$83</f>
        <v>0.0022878086419753085</v>
      </c>
      <c r="I85" s="76">
        <f>($G$83/G85)/24</f>
        <v>18.21247892074199</v>
      </c>
      <c r="J85" s="46"/>
      <c r="K85" s="86"/>
      <c r="L85" s="86"/>
      <c r="M85" s="42"/>
      <c r="N85" s="221"/>
      <c r="Q85" s="67"/>
    </row>
    <row r="86" spans="3:17" s="37" customFormat="1" ht="21.75" customHeight="1">
      <c r="C86" s="38">
        <v>73</v>
      </c>
      <c r="D86" s="24" t="s">
        <v>189</v>
      </c>
      <c r="E86" s="45" t="s">
        <v>81</v>
      </c>
      <c r="F86" s="45"/>
      <c r="G86" s="54">
        <v>0.019930555555555556</v>
      </c>
      <c r="H86" s="213">
        <f>G86/$G$83</f>
        <v>0.003321759259259259</v>
      </c>
      <c r="I86" s="76">
        <f>($G$83/G86)/24</f>
        <v>12.543554006968641</v>
      </c>
      <c r="J86" s="46"/>
      <c r="K86" s="86"/>
      <c r="L86" s="86"/>
      <c r="M86" s="42"/>
      <c r="N86" s="221"/>
      <c r="Q86" s="67"/>
    </row>
  </sheetData>
  <mergeCells count="8">
    <mergeCell ref="Q11:S11"/>
    <mergeCell ref="A1:O1"/>
    <mergeCell ref="A35:O35"/>
    <mergeCell ref="B84:F84"/>
    <mergeCell ref="B3:F3"/>
    <mergeCell ref="B36:F36"/>
    <mergeCell ref="A34:B34"/>
    <mergeCell ref="A78:B78"/>
  </mergeCells>
  <printOptions gridLines="1" horizontalCentered="1"/>
  <pageMargins left="0.7874015748031497" right="0.984251968503937" top="0.7874015748031497" bottom="0.5905511811023623" header="0.5118110236220472" footer="0.5118110236220472"/>
  <pageSetup fitToHeight="4" fitToWidth="1" horizontalDpi="600" verticalDpi="600" orientation="landscape" paperSize="9" scale="6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R24"/>
  <sheetViews>
    <sheetView zoomScale="75" zoomScaleNormal="75" workbookViewId="0" topLeftCell="A1">
      <selection activeCell="G7" sqref="G7"/>
    </sheetView>
  </sheetViews>
  <sheetFormatPr defaultColWidth="7.8515625" defaultRowHeight="13.5" customHeight="1"/>
  <cols>
    <col min="1" max="2" width="10.00390625" style="15" customWidth="1"/>
    <col min="3" max="3" width="4.00390625" style="16" customWidth="1"/>
    <col min="4" max="4" width="14.28125" style="16" bestFit="1" customWidth="1"/>
    <col min="5" max="5" width="23.7109375" style="18" bestFit="1" customWidth="1"/>
    <col min="6" max="6" width="7.57421875" style="18" bestFit="1" customWidth="1"/>
    <col min="7" max="7" width="14.8515625" style="17" bestFit="1" customWidth="1"/>
    <col min="8" max="8" width="10.8515625" style="5" bestFit="1" customWidth="1"/>
    <col min="9" max="9" width="11.00390625" style="36" customWidth="1"/>
    <col min="10" max="10" width="2.7109375" style="36" customWidth="1"/>
    <col min="11" max="11" width="14.140625" style="5" customWidth="1"/>
    <col min="12" max="12" width="14.421875" style="20" customWidth="1"/>
    <col min="13" max="13" width="21.28125" style="0" bestFit="1" customWidth="1"/>
    <col min="14" max="14" width="1.7109375" style="0" customWidth="1"/>
    <col min="15" max="15" width="15.140625" style="0" customWidth="1"/>
  </cols>
  <sheetData>
    <row r="1" spans="1:14" s="1" customFormat="1" ht="34.5" thickBot="1">
      <c r="A1" s="324" t="s">
        <v>322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135"/>
    </row>
    <row r="2" spans="1:14" ht="23.25" thickBot="1">
      <c r="A2" s="313">
        <v>40433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25"/>
    </row>
    <row r="4" ht="13.5" customHeight="1" thickBot="1"/>
    <row r="5" spans="1:14" s="12" customFormat="1" ht="18.75" customHeight="1">
      <c r="A5" s="6" t="s">
        <v>1</v>
      </c>
      <c r="B5" s="6" t="s">
        <v>47</v>
      </c>
      <c r="C5" s="7"/>
      <c r="D5" s="8" t="s">
        <v>2</v>
      </c>
      <c r="E5" s="14" t="s">
        <v>3</v>
      </c>
      <c r="F5" s="14" t="s">
        <v>54</v>
      </c>
      <c r="G5" s="33" t="s">
        <v>4</v>
      </c>
      <c r="H5" s="34" t="s">
        <v>6</v>
      </c>
      <c r="I5" s="69" t="s">
        <v>5</v>
      </c>
      <c r="J5" s="11"/>
      <c r="K5" s="71" t="s">
        <v>10</v>
      </c>
      <c r="L5" s="72" t="s">
        <v>11</v>
      </c>
      <c r="M5" s="160" t="s">
        <v>149</v>
      </c>
      <c r="N5" s="26"/>
    </row>
    <row r="6" spans="1:14" s="12" customFormat="1" ht="18.75" customHeight="1">
      <c r="A6" s="13"/>
      <c r="B6" s="318" t="s">
        <v>86</v>
      </c>
      <c r="C6" s="319"/>
      <c r="D6" s="319"/>
      <c r="E6" s="319"/>
      <c r="F6" s="320"/>
      <c r="G6" s="50">
        <v>42.195</v>
      </c>
      <c r="H6" s="31"/>
      <c r="I6" s="11"/>
      <c r="J6" s="11"/>
      <c r="K6" s="29"/>
      <c r="L6" s="28"/>
      <c r="M6" s="35" t="s">
        <v>17</v>
      </c>
      <c r="N6" s="27"/>
    </row>
    <row r="7" spans="1:18" s="37" customFormat="1" ht="21.75" customHeight="1">
      <c r="A7" s="37">
        <v>27</v>
      </c>
      <c r="C7" s="38">
        <v>1</v>
      </c>
      <c r="D7" s="24" t="s">
        <v>324</v>
      </c>
      <c r="E7" s="45" t="s">
        <v>325</v>
      </c>
      <c r="F7" s="45"/>
      <c r="G7" s="47">
        <v>0.1289236111111111</v>
      </c>
      <c r="H7" s="40">
        <f>G7/$G$6</f>
        <v>0.0030554238917196615</v>
      </c>
      <c r="I7" s="76">
        <f>($G$6/G7)/24</f>
        <v>13.636951252356583</v>
      </c>
      <c r="J7" s="41"/>
      <c r="K7" s="39"/>
      <c r="L7" s="40"/>
      <c r="M7" s="74"/>
      <c r="N7" s="21"/>
      <c r="O7" s="327" t="s">
        <v>323</v>
      </c>
      <c r="P7" s="327"/>
      <c r="Q7" s="327"/>
      <c r="R7" s="327"/>
    </row>
    <row r="8" spans="3:14" s="37" customFormat="1" ht="21.75" customHeight="1">
      <c r="C8" s="38"/>
      <c r="D8" s="24"/>
      <c r="E8" s="45"/>
      <c r="F8" s="45"/>
      <c r="G8" s="47"/>
      <c r="H8" s="40"/>
      <c r="I8" s="76"/>
      <c r="J8" s="41"/>
      <c r="K8" s="39"/>
      <c r="L8" s="40"/>
      <c r="M8" s="74"/>
      <c r="N8" s="21"/>
    </row>
    <row r="9" spans="3:14" s="37" customFormat="1" ht="21.75" customHeight="1">
      <c r="C9" s="38"/>
      <c r="D9" s="24"/>
      <c r="E9" s="45"/>
      <c r="F9" s="45"/>
      <c r="G9" s="47"/>
      <c r="H9" s="40"/>
      <c r="I9" s="76"/>
      <c r="J9" s="41"/>
      <c r="K9" s="39"/>
      <c r="L9" s="40"/>
      <c r="M9" s="74"/>
      <c r="N9" s="21"/>
    </row>
    <row r="10" spans="1:14" s="1" customFormat="1" ht="16.5">
      <c r="A10" s="37"/>
      <c r="B10" s="37"/>
      <c r="C10" s="38"/>
      <c r="D10" s="24"/>
      <c r="E10" s="45"/>
      <c r="F10" s="45"/>
      <c r="G10" s="47"/>
      <c r="H10" s="40"/>
      <c r="I10" s="76"/>
      <c r="J10" s="41"/>
      <c r="K10" s="39"/>
      <c r="L10" s="40"/>
      <c r="M10" s="74"/>
      <c r="N10" s="135"/>
    </row>
    <row r="11" spans="1:14" ht="15">
      <c r="A11" s="37"/>
      <c r="B11" s="37"/>
      <c r="C11" s="38"/>
      <c r="D11" s="24"/>
      <c r="E11" s="45"/>
      <c r="F11" s="45"/>
      <c r="G11" s="47"/>
      <c r="H11" s="40"/>
      <c r="I11" s="76"/>
      <c r="J11" s="41"/>
      <c r="K11" s="39"/>
      <c r="L11" s="40"/>
      <c r="M11" s="74"/>
      <c r="N11" s="25"/>
    </row>
    <row r="12" spans="1:14" ht="15">
      <c r="A12" s="37"/>
      <c r="B12" s="37"/>
      <c r="C12" s="38"/>
      <c r="D12" s="24"/>
      <c r="E12" s="45"/>
      <c r="F12" s="45"/>
      <c r="G12" s="47"/>
      <c r="H12" s="40"/>
      <c r="I12" s="76"/>
      <c r="J12" s="41"/>
      <c r="K12" s="39"/>
      <c r="L12" s="40"/>
      <c r="M12" s="74"/>
      <c r="N12" s="25"/>
    </row>
    <row r="13" spans="1:16" ht="15">
      <c r="A13" s="37"/>
      <c r="B13" s="37"/>
      <c r="C13" s="38"/>
      <c r="D13" s="24"/>
      <c r="E13" s="45"/>
      <c r="F13" s="45"/>
      <c r="G13" s="47"/>
      <c r="H13" s="40"/>
      <c r="I13" s="76"/>
      <c r="J13" s="41"/>
      <c r="K13" s="39"/>
      <c r="L13" s="40"/>
      <c r="M13" s="74"/>
      <c r="N13" s="25"/>
      <c r="O13" s="144"/>
      <c r="P13" s="144"/>
    </row>
    <row r="14" spans="3:14" s="37" customFormat="1" ht="21.75" customHeight="1">
      <c r="C14" s="38"/>
      <c r="D14" s="24"/>
      <c r="E14" s="45"/>
      <c r="F14" s="45"/>
      <c r="G14" s="47"/>
      <c r="H14" s="40"/>
      <c r="I14" s="76"/>
      <c r="J14" s="41"/>
      <c r="K14" s="39"/>
      <c r="L14" s="40"/>
      <c r="M14" s="74"/>
      <c r="N14" s="21"/>
    </row>
    <row r="15" spans="3:14" s="37" customFormat="1" ht="21.75" customHeight="1">
      <c r="C15" s="38"/>
      <c r="D15" s="24"/>
      <c r="E15" s="45"/>
      <c r="F15" s="45"/>
      <c r="G15" s="47"/>
      <c r="H15" s="40"/>
      <c r="I15" s="76"/>
      <c r="J15" s="41"/>
      <c r="K15" s="39"/>
      <c r="L15" s="40"/>
      <c r="M15" s="73"/>
      <c r="N15" s="21"/>
    </row>
    <row r="16" spans="3:14" s="37" customFormat="1" ht="21.75" customHeight="1">
      <c r="C16" s="38"/>
      <c r="D16" s="24"/>
      <c r="E16" s="45"/>
      <c r="F16" s="45"/>
      <c r="G16" s="47"/>
      <c r="H16" s="40"/>
      <c r="I16" s="76"/>
      <c r="J16" s="41"/>
      <c r="K16" s="39"/>
      <c r="L16" s="40"/>
      <c r="M16" s="74"/>
      <c r="N16" s="21"/>
    </row>
    <row r="17" spans="3:14" s="37" customFormat="1" ht="21.75" customHeight="1">
      <c r="C17" s="38"/>
      <c r="D17" s="24"/>
      <c r="E17" s="45"/>
      <c r="F17" s="45"/>
      <c r="G17" s="47"/>
      <c r="H17" s="40"/>
      <c r="I17" s="76"/>
      <c r="J17" s="41"/>
      <c r="K17" s="39"/>
      <c r="L17" s="40"/>
      <c r="M17" s="74"/>
      <c r="N17" s="21"/>
    </row>
    <row r="18" spans="3:14" s="37" customFormat="1" ht="21.75" customHeight="1">
      <c r="C18" s="38"/>
      <c r="D18" s="24"/>
      <c r="E18" s="45"/>
      <c r="F18" s="45"/>
      <c r="G18" s="47"/>
      <c r="H18" s="40"/>
      <c r="I18" s="76"/>
      <c r="J18" s="41"/>
      <c r="K18" s="39"/>
      <c r="L18" s="40"/>
      <c r="M18" s="74"/>
      <c r="N18" s="21"/>
    </row>
    <row r="19" spans="3:14" s="37" customFormat="1" ht="21.75" customHeight="1">
      <c r="C19" s="38"/>
      <c r="D19" s="24"/>
      <c r="E19" s="45"/>
      <c r="F19" s="45"/>
      <c r="G19" s="47"/>
      <c r="H19" s="40"/>
      <c r="I19" s="76"/>
      <c r="J19" s="41"/>
      <c r="K19" s="39"/>
      <c r="L19" s="40"/>
      <c r="M19" s="74"/>
      <c r="N19" s="42"/>
    </row>
    <row r="20" spans="3:14" s="37" customFormat="1" ht="21.75" customHeight="1">
      <c r="C20" s="38"/>
      <c r="D20" s="24"/>
      <c r="E20" s="45"/>
      <c r="F20" s="45"/>
      <c r="G20" s="47"/>
      <c r="H20" s="40"/>
      <c r="I20" s="76"/>
      <c r="J20" s="41"/>
      <c r="K20" s="39"/>
      <c r="L20" s="40"/>
      <c r="M20" s="74"/>
      <c r="N20" s="42"/>
    </row>
    <row r="21" spans="1:14" s="37" customFormat="1" ht="21.75" customHeight="1">
      <c r="A21" s="15"/>
      <c r="B21" s="15"/>
      <c r="C21" s="16"/>
      <c r="D21" s="16"/>
      <c r="E21" s="18"/>
      <c r="F21" s="18"/>
      <c r="G21" s="17"/>
      <c r="H21" s="5"/>
      <c r="I21" s="36"/>
      <c r="J21" s="36"/>
      <c r="K21" s="5"/>
      <c r="L21" s="20"/>
      <c r="M21"/>
      <c r="N21" s="42"/>
    </row>
    <row r="22" spans="1:14" s="37" customFormat="1" ht="21.75" customHeight="1">
      <c r="A22" s="15"/>
      <c r="B22" s="15"/>
      <c r="C22" s="16"/>
      <c r="D22" s="16"/>
      <c r="E22" s="18"/>
      <c r="F22" s="18"/>
      <c r="G22" s="17"/>
      <c r="H22" s="5"/>
      <c r="I22" s="36"/>
      <c r="J22" s="36"/>
      <c r="K22" s="5"/>
      <c r="L22" s="20"/>
      <c r="M22"/>
      <c r="N22" s="42"/>
    </row>
    <row r="23" spans="1:14" s="37" customFormat="1" ht="21.75" customHeight="1">
      <c r="A23" s="15"/>
      <c r="B23" s="15"/>
      <c r="C23" s="16"/>
      <c r="D23" s="16"/>
      <c r="E23" s="18"/>
      <c r="F23" s="18"/>
      <c r="G23" s="17"/>
      <c r="H23" s="5"/>
      <c r="I23" s="36"/>
      <c r="J23" s="36"/>
      <c r="K23" s="5"/>
      <c r="L23" s="20"/>
      <c r="M23"/>
      <c r="N23" s="42"/>
    </row>
    <row r="24" spans="1:14" s="37" customFormat="1" ht="21.75" customHeight="1">
      <c r="A24" s="15"/>
      <c r="B24" s="15"/>
      <c r="C24" s="16"/>
      <c r="D24" s="16"/>
      <c r="E24" s="18"/>
      <c r="F24" s="18"/>
      <c r="G24" s="17"/>
      <c r="H24" s="5"/>
      <c r="I24" s="36"/>
      <c r="J24" s="36"/>
      <c r="K24" s="5"/>
      <c r="L24" s="20"/>
      <c r="M24"/>
      <c r="N24" s="42"/>
    </row>
  </sheetData>
  <mergeCells count="4">
    <mergeCell ref="A1:M1"/>
    <mergeCell ref="A2:M2"/>
    <mergeCell ref="O7:R7"/>
    <mergeCell ref="B6:F6"/>
  </mergeCells>
  <printOptions gridLines="1" horizontalCentered="1"/>
  <pageMargins left="0.7874015748031497" right="0.984251968503937" top="0.7874015748031497" bottom="0.5905511811023623" header="0.5118110236220472" footer="0.5118110236220472"/>
  <pageSetup fitToHeight="1" fitToWidth="1" horizontalDpi="600" verticalDpi="600" orientation="landscape" paperSize="9" scale="6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" width="9.7109375" style="0" bestFit="1" customWidth="1"/>
    <col min="2" max="2" width="4.8515625" style="0" bestFit="1" customWidth="1"/>
    <col min="3" max="3" width="15.7109375" style="0" bestFit="1" customWidth="1"/>
    <col min="4" max="4" width="30.8515625" style="0" bestFit="1" customWidth="1"/>
    <col min="5" max="5" width="11.7109375" style="0" bestFit="1" customWidth="1"/>
    <col min="6" max="6" width="19.00390625" style="0" bestFit="1" customWidth="1"/>
    <col min="7" max="7" width="14.7109375" style="0" bestFit="1" customWidth="1"/>
    <col min="8" max="8" width="13.7109375" style="0" bestFit="1" customWidth="1"/>
    <col min="9" max="9" width="29.8515625" style="0" bestFit="1" customWidth="1"/>
    <col min="10" max="10" width="34.8515625" style="0" bestFit="1" customWidth="1"/>
    <col min="11" max="12" width="10.8515625" style="0" bestFit="1" customWidth="1"/>
    <col min="13" max="14" width="23.00390625" style="0" bestFit="1" customWidth="1"/>
  </cols>
  <sheetData>
    <row r="1" spans="1:14" s="1" customFormat="1" ht="30">
      <c r="A1" s="336" t="s">
        <v>236</v>
      </c>
      <c r="B1" s="337"/>
      <c r="C1" s="337"/>
      <c r="D1" s="337"/>
      <c r="E1" s="337"/>
      <c r="F1" s="337"/>
      <c r="G1" s="337"/>
      <c r="H1" s="337"/>
      <c r="I1" s="338"/>
      <c r="K1" s="21"/>
      <c r="L1" s="21"/>
      <c r="M1" s="21"/>
      <c r="N1" s="135"/>
    </row>
    <row r="2" spans="1:14" ht="27">
      <c r="A2" s="339">
        <v>40363</v>
      </c>
      <c r="B2" s="322"/>
      <c r="C2" s="322"/>
      <c r="D2" s="322"/>
      <c r="E2" s="322"/>
      <c r="F2" s="322"/>
      <c r="G2" s="322"/>
      <c r="H2" s="322"/>
      <c r="I2" s="340"/>
      <c r="J2" s="1"/>
      <c r="N2" s="25"/>
    </row>
    <row r="3" spans="1:14" ht="27">
      <c r="A3" s="249"/>
      <c r="B3" s="250"/>
      <c r="C3" s="250"/>
      <c r="D3" s="250"/>
      <c r="E3" s="250"/>
      <c r="F3" s="250"/>
      <c r="G3" s="250"/>
      <c r="H3" s="250"/>
      <c r="I3" s="251"/>
      <c r="J3" s="1"/>
      <c r="N3" s="25"/>
    </row>
    <row r="4" spans="1:16" ht="19.5">
      <c r="A4" s="335" t="s">
        <v>86</v>
      </c>
      <c r="B4" s="323"/>
      <c r="C4" s="323"/>
      <c r="D4" s="323"/>
      <c r="E4" s="252"/>
      <c r="F4" s="253" t="s">
        <v>237</v>
      </c>
      <c r="G4" s="253" t="s">
        <v>238</v>
      </c>
      <c r="H4" s="254">
        <v>42.195</v>
      </c>
      <c r="I4" s="255"/>
      <c r="N4" s="25"/>
      <c r="O4" s="144"/>
      <c r="P4" s="144"/>
    </row>
    <row r="5" spans="1:13" s="12" customFormat="1" ht="18.75" customHeight="1">
      <c r="A5" s="256" t="s">
        <v>239</v>
      </c>
      <c r="B5" s="257" t="s">
        <v>240</v>
      </c>
      <c r="C5" s="258" t="s">
        <v>241</v>
      </c>
      <c r="D5" s="259" t="s">
        <v>3</v>
      </c>
      <c r="E5" s="260"/>
      <c r="F5" s="261" t="s">
        <v>4</v>
      </c>
      <c r="G5" s="259" t="s">
        <v>242</v>
      </c>
      <c r="H5" s="262" t="s">
        <v>243</v>
      </c>
      <c r="I5" s="255"/>
      <c r="J5" s="263"/>
      <c r="K5"/>
      <c r="L5"/>
      <c r="M5"/>
    </row>
    <row r="6" spans="1:9" ht="19.5">
      <c r="A6" s="264">
        <v>2</v>
      </c>
      <c r="B6" s="265">
        <v>1</v>
      </c>
      <c r="C6" s="266" t="s">
        <v>34</v>
      </c>
      <c r="D6" s="267" t="s">
        <v>26</v>
      </c>
      <c r="E6" s="268"/>
      <c r="F6" s="269">
        <v>0.1263425925925926</v>
      </c>
      <c r="G6" s="270">
        <f aca="true" t="shared" si="0" ref="G6:G18">F6/$H$4</f>
        <v>0.002994255067960483</v>
      </c>
      <c r="H6" s="271">
        <f aca="true" t="shared" si="1" ref="H6:H18">($H$4/F6)/24</f>
        <v>13.915536826676439</v>
      </c>
      <c r="I6" s="272" t="s">
        <v>244</v>
      </c>
    </row>
    <row r="7" spans="1:13" s="151" customFormat="1" ht="21.75" customHeight="1">
      <c r="A7" s="264">
        <v>5</v>
      </c>
      <c r="B7" s="265">
        <v>2</v>
      </c>
      <c r="C7" s="266" t="s">
        <v>90</v>
      </c>
      <c r="D7" s="267" t="s">
        <v>220</v>
      </c>
      <c r="E7" s="268"/>
      <c r="F7" s="269">
        <v>0.13324074074074074</v>
      </c>
      <c r="G7" s="270">
        <f t="shared" si="0"/>
        <v>0.0031577376641957755</v>
      </c>
      <c r="H7" s="271">
        <f t="shared" si="1"/>
        <v>13.195100764419735</v>
      </c>
      <c r="I7" s="272"/>
      <c r="J7"/>
      <c r="K7"/>
      <c r="L7"/>
      <c r="M7"/>
    </row>
    <row r="8" spans="1:13" s="153" customFormat="1" ht="21.75" customHeight="1">
      <c r="A8" s="264">
        <v>8</v>
      </c>
      <c r="B8" s="265">
        <v>3</v>
      </c>
      <c r="C8" s="266" t="s">
        <v>34</v>
      </c>
      <c r="D8" s="267" t="s">
        <v>20</v>
      </c>
      <c r="E8" s="268"/>
      <c r="F8" s="269">
        <v>0.14421296296296296</v>
      </c>
      <c r="G8" s="270">
        <f t="shared" si="0"/>
        <v>0.0034177737400868102</v>
      </c>
      <c r="H8" s="271">
        <f t="shared" si="1"/>
        <v>12.191171749598716</v>
      </c>
      <c r="I8" s="273"/>
      <c r="J8"/>
      <c r="K8"/>
      <c r="L8"/>
      <c r="M8"/>
    </row>
    <row r="9" spans="1:13" s="153" customFormat="1" ht="21.75" customHeight="1">
      <c r="A9" s="264">
        <v>10</v>
      </c>
      <c r="B9" s="265">
        <v>4</v>
      </c>
      <c r="C9" s="266" t="s">
        <v>245</v>
      </c>
      <c r="D9" s="267" t="s">
        <v>246</v>
      </c>
      <c r="E9" s="268"/>
      <c r="F9" s="269">
        <v>0.14528935185185185</v>
      </c>
      <c r="G9" s="270">
        <f t="shared" si="0"/>
        <v>0.0034432836082913107</v>
      </c>
      <c r="H9" s="271">
        <f t="shared" si="1"/>
        <v>12.100852385883853</v>
      </c>
      <c r="I9" s="273"/>
      <c r="J9"/>
      <c r="K9"/>
      <c r="L9"/>
      <c r="M9"/>
    </row>
    <row r="10" spans="1:13" s="153" customFormat="1" ht="21.75" customHeight="1">
      <c r="A10" s="264">
        <v>14</v>
      </c>
      <c r="B10" s="265">
        <v>5</v>
      </c>
      <c r="C10" s="266" t="s">
        <v>82</v>
      </c>
      <c r="D10" s="267" t="s">
        <v>92</v>
      </c>
      <c r="E10" s="268"/>
      <c r="F10" s="269">
        <v>0.14975694444444446</v>
      </c>
      <c r="G10" s="270">
        <f t="shared" si="0"/>
        <v>0.0035491632763228927</v>
      </c>
      <c r="H10" s="271">
        <f t="shared" si="1"/>
        <v>11.739856248550891</v>
      </c>
      <c r="I10" s="273"/>
      <c r="J10"/>
      <c r="K10"/>
      <c r="L10"/>
      <c r="M10"/>
    </row>
    <row r="11" spans="1:13" s="153" customFormat="1" ht="21.75" customHeight="1">
      <c r="A11" s="264">
        <v>15</v>
      </c>
      <c r="B11" s="265">
        <v>6</v>
      </c>
      <c r="C11" s="266" t="s">
        <v>38</v>
      </c>
      <c r="D11" s="267" t="s">
        <v>48</v>
      </c>
      <c r="E11" s="268"/>
      <c r="F11" s="269">
        <v>0.1547337962962963</v>
      </c>
      <c r="G11" s="270">
        <f t="shared" si="0"/>
        <v>0.003667112129311442</v>
      </c>
      <c r="H11" s="271">
        <f t="shared" si="1"/>
        <v>11.36225596529284</v>
      </c>
      <c r="I11" s="273"/>
      <c r="J11"/>
      <c r="K11"/>
      <c r="L11"/>
      <c r="M11"/>
    </row>
    <row r="12" spans="1:13" s="153" customFormat="1" ht="21.75" customHeight="1">
      <c r="A12" s="264">
        <v>17</v>
      </c>
      <c r="B12" s="265">
        <v>7</v>
      </c>
      <c r="C12" s="266" t="s">
        <v>75</v>
      </c>
      <c r="D12" s="267" t="s">
        <v>76</v>
      </c>
      <c r="E12" s="268"/>
      <c r="F12" s="269">
        <v>0.1555439814814815</v>
      </c>
      <c r="G12" s="270">
        <f t="shared" si="0"/>
        <v>0.0036863131053793455</v>
      </c>
      <c r="H12" s="271">
        <f t="shared" si="1"/>
        <v>11.303073145323312</v>
      </c>
      <c r="I12" s="274" t="s">
        <v>247</v>
      </c>
      <c r="J12"/>
      <c r="K12"/>
      <c r="L12"/>
      <c r="M12"/>
    </row>
    <row r="13" spans="1:14" s="151" customFormat="1" ht="21.75" customHeight="1">
      <c r="A13" s="264">
        <v>20</v>
      </c>
      <c r="B13" s="265">
        <v>8</v>
      </c>
      <c r="C13" s="266" t="s">
        <v>176</v>
      </c>
      <c r="D13" s="267" t="s">
        <v>8</v>
      </c>
      <c r="E13" s="268"/>
      <c r="F13" s="269">
        <v>0.15681712962962963</v>
      </c>
      <c r="G13" s="270">
        <f t="shared" si="0"/>
        <v>0.003716486067771765</v>
      </c>
      <c r="H13" s="271">
        <f t="shared" si="1"/>
        <v>11.211307107535612</v>
      </c>
      <c r="I13" s="273"/>
      <c r="J13"/>
      <c r="K13"/>
      <c r="L13"/>
      <c r="M13"/>
      <c r="N13" s="156"/>
    </row>
    <row r="14" spans="1:9" ht="19.5">
      <c r="A14" s="264">
        <v>23</v>
      </c>
      <c r="B14" s="265">
        <v>9</v>
      </c>
      <c r="C14" s="266" t="s">
        <v>248</v>
      </c>
      <c r="D14" s="267" t="s">
        <v>249</v>
      </c>
      <c r="E14" s="268"/>
      <c r="F14" s="269">
        <v>0.15733796296296296</v>
      </c>
      <c r="G14" s="270">
        <f t="shared" si="0"/>
        <v>0.003728829552386846</v>
      </c>
      <c r="H14" s="271">
        <f t="shared" si="1"/>
        <v>11.174194497572458</v>
      </c>
      <c r="I14" s="273"/>
    </row>
    <row r="15" spans="1:9" ht="19.5">
      <c r="A15" s="264">
        <v>24</v>
      </c>
      <c r="B15" s="265">
        <v>10</v>
      </c>
      <c r="C15" s="266" t="s">
        <v>250</v>
      </c>
      <c r="D15" s="267" t="s">
        <v>251</v>
      </c>
      <c r="E15" s="268"/>
      <c r="F15" s="269">
        <v>0.15762731481481482</v>
      </c>
      <c r="G15" s="270">
        <f t="shared" si="0"/>
        <v>0.0037356870438396686</v>
      </c>
      <c r="H15" s="271">
        <f t="shared" si="1"/>
        <v>11.15368235553271</v>
      </c>
      <c r="I15" s="273"/>
    </row>
    <row r="16" spans="1:14" ht="19.5">
      <c r="A16" s="264">
        <v>28</v>
      </c>
      <c r="B16" s="265">
        <v>11</v>
      </c>
      <c r="C16" s="266" t="s">
        <v>252</v>
      </c>
      <c r="D16" s="267" t="s">
        <v>249</v>
      </c>
      <c r="E16" s="268"/>
      <c r="F16" s="269">
        <v>0.15908564814814816</v>
      </c>
      <c r="G16" s="270">
        <f t="shared" si="0"/>
        <v>0.003770248800761895</v>
      </c>
      <c r="H16" s="271">
        <f t="shared" si="1"/>
        <v>11.051436886140415</v>
      </c>
      <c r="I16" s="273"/>
      <c r="N16" s="152"/>
    </row>
    <row r="17" spans="1:9" ht="19.5">
      <c r="A17" s="264">
        <v>31</v>
      </c>
      <c r="B17" s="265">
        <v>12</v>
      </c>
      <c r="C17" s="266" t="s">
        <v>253</v>
      </c>
      <c r="D17" s="267" t="s">
        <v>95</v>
      </c>
      <c r="E17" s="268"/>
      <c r="F17" s="269">
        <v>0.16306712962962963</v>
      </c>
      <c r="G17" s="270">
        <f t="shared" si="0"/>
        <v>0.0038646078831527345</v>
      </c>
      <c r="H17" s="271">
        <f t="shared" si="1"/>
        <v>10.781602668748668</v>
      </c>
      <c r="I17" s="273"/>
    </row>
    <row r="18" spans="1:9" ht="19.5">
      <c r="A18" s="264">
        <v>39</v>
      </c>
      <c r="B18" s="265">
        <v>13</v>
      </c>
      <c r="C18" s="266" t="s">
        <v>13</v>
      </c>
      <c r="D18" s="267" t="s">
        <v>15</v>
      </c>
      <c r="E18" s="268"/>
      <c r="F18" s="269">
        <v>0.18530092592592592</v>
      </c>
      <c r="G18" s="270">
        <f t="shared" si="0"/>
        <v>0.004391537526387627</v>
      </c>
      <c r="H18" s="271">
        <f t="shared" si="1"/>
        <v>9.48794503435353</v>
      </c>
      <c r="I18" s="273"/>
    </row>
    <row r="19" spans="1:9" ht="19.5">
      <c r="A19" s="329" t="s">
        <v>254</v>
      </c>
      <c r="B19" s="330"/>
      <c r="C19" s="330"/>
      <c r="D19" s="267"/>
      <c r="E19" s="268"/>
      <c r="F19" s="275"/>
      <c r="G19" s="270"/>
      <c r="H19" s="271"/>
      <c r="I19" s="273"/>
    </row>
    <row r="20" spans="1:9" ht="19.5">
      <c r="A20" s="335" t="s">
        <v>255</v>
      </c>
      <c r="B20" s="323"/>
      <c r="C20" s="323"/>
      <c r="D20" s="323"/>
      <c r="E20" s="252"/>
      <c r="F20" s="253" t="s">
        <v>237</v>
      </c>
      <c r="G20" s="253" t="s">
        <v>238</v>
      </c>
      <c r="H20" s="254">
        <v>42.195</v>
      </c>
      <c r="I20" s="255"/>
    </row>
    <row r="21" spans="1:10" ht="19.5">
      <c r="A21" s="256" t="s">
        <v>239</v>
      </c>
      <c r="B21" s="257" t="s">
        <v>240</v>
      </c>
      <c r="C21" s="258" t="s">
        <v>241</v>
      </c>
      <c r="D21" s="259" t="s">
        <v>3</v>
      </c>
      <c r="E21" s="260"/>
      <c r="F21" s="261" t="s">
        <v>4</v>
      </c>
      <c r="G21" s="259" t="s">
        <v>242</v>
      </c>
      <c r="H21" s="262" t="s">
        <v>243</v>
      </c>
      <c r="I21" s="255"/>
      <c r="J21" s="263"/>
    </row>
    <row r="22" spans="1:9" ht="19.5">
      <c r="A22" s="264">
        <v>1</v>
      </c>
      <c r="B22" s="265">
        <v>17</v>
      </c>
      <c r="C22" s="334" t="s">
        <v>256</v>
      </c>
      <c r="D22" s="334"/>
      <c r="E22" s="268"/>
      <c r="F22" s="269">
        <v>0.11778935185185185</v>
      </c>
      <c r="G22" s="270">
        <f aca="true" t="shared" si="2" ref="G22:G28">F22/$H$4</f>
        <v>0.0027915476206150456</v>
      </c>
      <c r="H22" s="271">
        <f aca="true" t="shared" si="3" ref="H22:H28">($H$4/F22)/24</f>
        <v>14.926009629556845</v>
      </c>
      <c r="I22" s="272" t="s">
        <v>257</v>
      </c>
    </row>
    <row r="23" spans="1:9" ht="19.5">
      <c r="A23" s="264">
        <v>2</v>
      </c>
      <c r="B23" s="265">
        <v>21</v>
      </c>
      <c r="C23" s="334" t="s">
        <v>258</v>
      </c>
      <c r="D23" s="334"/>
      <c r="E23" s="268"/>
      <c r="F23" s="269">
        <v>0.13055555555555556</v>
      </c>
      <c r="G23" s="270">
        <f t="shared" si="2"/>
        <v>0.0030941001435135815</v>
      </c>
      <c r="H23" s="271">
        <f t="shared" si="3"/>
        <v>13.466489361702125</v>
      </c>
      <c r="I23" s="272" t="s">
        <v>259</v>
      </c>
    </row>
    <row r="24" spans="1:9" ht="19.5">
      <c r="A24" s="264">
        <v>3</v>
      </c>
      <c r="B24" s="265">
        <v>25</v>
      </c>
      <c r="C24" s="334" t="s">
        <v>260</v>
      </c>
      <c r="D24" s="334"/>
      <c r="E24" s="268"/>
      <c r="F24" s="269">
        <v>0.1361689814814815</v>
      </c>
      <c r="G24" s="270">
        <f t="shared" si="2"/>
        <v>0.003227135477698341</v>
      </c>
      <c r="H24" s="271">
        <f t="shared" si="3"/>
        <v>12.91134721631959</v>
      </c>
      <c r="I24" s="272" t="s">
        <v>261</v>
      </c>
    </row>
    <row r="25" spans="1:9" ht="19.5">
      <c r="A25" s="264">
        <v>5</v>
      </c>
      <c r="B25" s="265">
        <v>29</v>
      </c>
      <c r="C25" s="334" t="s">
        <v>262</v>
      </c>
      <c r="D25" s="334"/>
      <c r="E25" s="268"/>
      <c r="F25" s="269">
        <v>0.14390046296296297</v>
      </c>
      <c r="G25" s="270">
        <f t="shared" si="2"/>
        <v>0.003410367649317762</v>
      </c>
      <c r="H25" s="271">
        <f t="shared" si="3"/>
        <v>12.217646585699349</v>
      </c>
      <c r="I25" s="273"/>
    </row>
    <row r="26" spans="1:9" ht="19.5">
      <c r="A26" s="264">
        <v>7</v>
      </c>
      <c r="B26" s="265">
        <v>33</v>
      </c>
      <c r="C26" s="334" t="s">
        <v>263</v>
      </c>
      <c r="D26" s="334"/>
      <c r="E26" s="268"/>
      <c r="F26" s="269">
        <v>0.14630787037037038</v>
      </c>
      <c r="G26" s="270">
        <f t="shared" si="2"/>
        <v>0.0034674219782052465</v>
      </c>
      <c r="H26" s="271">
        <f t="shared" si="3"/>
        <v>12.016612609761886</v>
      </c>
      <c r="I26" s="273"/>
    </row>
    <row r="27" spans="1:9" ht="19.5">
      <c r="A27" s="264">
        <v>8</v>
      </c>
      <c r="B27" s="265">
        <v>37</v>
      </c>
      <c r="C27" s="334" t="s">
        <v>264</v>
      </c>
      <c r="D27" s="334"/>
      <c r="E27" s="268"/>
      <c r="F27" s="269">
        <v>0.14854166666666666</v>
      </c>
      <c r="G27" s="270">
        <f t="shared" si="2"/>
        <v>0.003520361812221037</v>
      </c>
      <c r="H27" s="271">
        <f t="shared" si="3"/>
        <v>11.835904628330995</v>
      </c>
      <c r="I27" s="273"/>
    </row>
    <row r="28" spans="1:9" ht="19.5">
      <c r="A28" s="264">
        <v>13</v>
      </c>
      <c r="B28" s="265">
        <v>41</v>
      </c>
      <c r="C28" s="334" t="s">
        <v>265</v>
      </c>
      <c r="D28" s="334"/>
      <c r="E28" s="268"/>
      <c r="F28" s="269">
        <v>0.15981481481481483</v>
      </c>
      <c r="G28" s="270">
        <f t="shared" si="2"/>
        <v>0.003787529679223008</v>
      </c>
      <c r="H28" s="271">
        <f t="shared" si="3"/>
        <v>11.001013904982619</v>
      </c>
      <c r="I28" s="273"/>
    </row>
    <row r="29" spans="1:10" ht="19.5">
      <c r="A29" s="329" t="s">
        <v>266</v>
      </c>
      <c r="B29" s="330"/>
      <c r="C29" s="330"/>
      <c r="D29" s="267"/>
      <c r="E29" s="268"/>
      <c r="F29" s="275"/>
      <c r="G29" s="270"/>
      <c r="H29" s="271"/>
      <c r="I29" s="273"/>
      <c r="J29" s="276" t="s">
        <v>267</v>
      </c>
    </row>
    <row r="30" spans="1:10" ht="19.5">
      <c r="A30" s="335" t="s">
        <v>87</v>
      </c>
      <c r="B30" s="323"/>
      <c r="C30" s="323"/>
      <c r="D30" s="323"/>
      <c r="E30" s="252"/>
      <c r="F30" s="253" t="s">
        <v>237</v>
      </c>
      <c r="G30" s="253" t="s">
        <v>238</v>
      </c>
      <c r="H30" s="254">
        <v>21.142</v>
      </c>
      <c r="I30" s="255"/>
      <c r="J30" s="277">
        <v>21.0975</v>
      </c>
    </row>
    <row r="31" spans="1:10" ht="19.5">
      <c r="A31" s="256" t="s">
        <v>239</v>
      </c>
      <c r="B31" s="257" t="s">
        <v>240</v>
      </c>
      <c r="C31" s="258" t="s">
        <v>241</v>
      </c>
      <c r="D31" s="259" t="s">
        <v>3</v>
      </c>
      <c r="E31" s="260"/>
      <c r="F31" s="261" t="s">
        <v>4</v>
      </c>
      <c r="G31" s="259" t="s">
        <v>242</v>
      </c>
      <c r="H31" s="262" t="s">
        <v>243</v>
      </c>
      <c r="I31" s="255"/>
      <c r="J31" s="263"/>
    </row>
    <row r="32" spans="1:10" ht="19.5">
      <c r="A32" s="264">
        <v>5</v>
      </c>
      <c r="B32" s="265">
        <v>42</v>
      </c>
      <c r="C32" s="266" t="s">
        <v>268</v>
      </c>
      <c r="D32" s="267" t="s">
        <v>269</v>
      </c>
      <c r="E32" s="268"/>
      <c r="F32" s="269">
        <v>0.06438657407407407</v>
      </c>
      <c r="G32" s="270">
        <f>F32/$H$30</f>
        <v>0.003045434399492672</v>
      </c>
      <c r="H32" s="271">
        <f>($H$30/F32)/24</f>
        <v>13.68168254538918</v>
      </c>
      <c r="I32" s="272"/>
      <c r="J32" s="275">
        <f>J30*G32</f>
        <v>0.06425105224329665</v>
      </c>
    </row>
    <row r="33" spans="1:10" ht="19.5">
      <c r="A33" s="264">
        <v>8</v>
      </c>
      <c r="B33" s="265">
        <v>43</v>
      </c>
      <c r="C33" s="266" t="s">
        <v>45</v>
      </c>
      <c r="D33" s="267" t="s">
        <v>72</v>
      </c>
      <c r="E33" s="268"/>
      <c r="F33" s="269">
        <v>0.0666550925925926</v>
      </c>
      <c r="G33" s="270">
        <f aca="true" t="shared" si="4" ref="G33:G42">F33/$H$30</f>
        <v>0.0031527335442527956</v>
      </c>
      <c r="H33" s="271">
        <f aca="true" t="shared" si="5" ref="H33:H42">($H$30/F33)/24</f>
        <v>13.216044452161832</v>
      </c>
      <c r="I33" s="273"/>
      <c r="J33" s="275">
        <f>J30*G33</f>
        <v>0.06651479594987336</v>
      </c>
    </row>
    <row r="34" spans="1:10" ht="19.5">
      <c r="A34" s="264">
        <v>10</v>
      </c>
      <c r="B34" s="265">
        <v>44</v>
      </c>
      <c r="C34" s="266" t="s">
        <v>43</v>
      </c>
      <c r="D34" s="267" t="s">
        <v>29</v>
      </c>
      <c r="E34" s="268"/>
      <c r="F34" s="269">
        <v>0.06703703703703703</v>
      </c>
      <c r="G34" s="270">
        <f t="shared" si="4"/>
        <v>0.0031707992165848566</v>
      </c>
      <c r="H34" s="271">
        <f t="shared" si="5"/>
        <v>13.140745856353591</v>
      </c>
      <c r="I34" s="272"/>
      <c r="J34" s="275">
        <f>J30*G34</f>
        <v>0.06689593647189901</v>
      </c>
    </row>
    <row r="35" spans="1:10" ht="19.5">
      <c r="A35" s="264">
        <v>21</v>
      </c>
      <c r="B35" s="265">
        <v>45</v>
      </c>
      <c r="C35" s="266" t="s">
        <v>126</v>
      </c>
      <c r="D35" s="267" t="s">
        <v>127</v>
      </c>
      <c r="E35" s="268"/>
      <c r="F35" s="269">
        <v>0.06980324074074074</v>
      </c>
      <c r="G35" s="270">
        <f t="shared" si="4"/>
        <v>0.0033016384798382715</v>
      </c>
      <c r="H35" s="271">
        <f t="shared" si="5"/>
        <v>12.619996683800366</v>
      </c>
      <c r="I35" s="273"/>
      <c r="J35" s="275">
        <f>J30*G35</f>
        <v>0.06965631782838794</v>
      </c>
    </row>
    <row r="36" spans="1:10" ht="19.5">
      <c r="A36" s="264">
        <v>22</v>
      </c>
      <c r="B36" s="265">
        <v>46</v>
      </c>
      <c r="C36" s="266" t="s">
        <v>270</v>
      </c>
      <c r="D36" s="267" t="s">
        <v>271</v>
      </c>
      <c r="E36" s="268"/>
      <c r="F36" s="269">
        <v>0.06982638888888888</v>
      </c>
      <c r="G36" s="270">
        <f t="shared" si="4"/>
        <v>0.0033027333690705176</v>
      </c>
      <c r="H36" s="271">
        <f t="shared" si="5"/>
        <v>12.615813028344109</v>
      </c>
      <c r="I36" s="272" t="s">
        <v>272</v>
      </c>
      <c r="J36" s="275">
        <f>J30*G36</f>
        <v>0.06967941725396525</v>
      </c>
    </row>
    <row r="37" spans="1:10" ht="19.5">
      <c r="A37" s="264">
        <v>35</v>
      </c>
      <c r="B37" s="265">
        <v>47</v>
      </c>
      <c r="C37" s="266" t="s">
        <v>273</v>
      </c>
      <c r="D37" s="267" t="s">
        <v>274</v>
      </c>
      <c r="E37" s="268"/>
      <c r="F37" s="269">
        <v>0.07700231481481482</v>
      </c>
      <c r="G37" s="270">
        <f t="shared" si="4"/>
        <v>0.0036421490310668252</v>
      </c>
      <c r="H37" s="271">
        <f t="shared" si="5"/>
        <v>11.44013227115587</v>
      </c>
      <c r="I37" s="273"/>
      <c r="J37" s="275">
        <f>J30*G37</f>
        <v>0.07684023918293234</v>
      </c>
    </row>
    <row r="38" spans="1:10" ht="19.5">
      <c r="A38" s="264">
        <v>37</v>
      </c>
      <c r="B38" s="265">
        <v>48</v>
      </c>
      <c r="C38" s="266" t="s">
        <v>7</v>
      </c>
      <c r="D38" s="267" t="s">
        <v>275</v>
      </c>
      <c r="E38" s="268"/>
      <c r="F38" s="269">
        <v>0.07732638888888889</v>
      </c>
      <c r="G38" s="270">
        <f t="shared" si="4"/>
        <v>0.0036574774803182714</v>
      </c>
      <c r="H38" s="271">
        <f t="shared" si="5"/>
        <v>11.392186798383475</v>
      </c>
      <c r="I38" s="272"/>
      <c r="J38" s="275">
        <f>J30*G38</f>
        <v>0.07716363114101474</v>
      </c>
    </row>
    <row r="39" spans="1:10" ht="19.5">
      <c r="A39" s="264">
        <v>45</v>
      </c>
      <c r="B39" s="265">
        <v>49</v>
      </c>
      <c r="C39" s="266" t="s">
        <v>276</v>
      </c>
      <c r="D39" s="267" t="s">
        <v>277</v>
      </c>
      <c r="E39" s="268"/>
      <c r="F39" s="269">
        <v>0.08069444444444444</v>
      </c>
      <c r="G39" s="270">
        <f t="shared" si="4"/>
        <v>0.0038167838636100865</v>
      </c>
      <c r="H39" s="271">
        <f t="shared" si="5"/>
        <v>10.91669535283993</v>
      </c>
      <c r="I39" s="273"/>
      <c r="J39" s="275">
        <f>J30*G39</f>
        <v>0.0805245975625138</v>
      </c>
    </row>
    <row r="40" spans="1:10" ht="19.5">
      <c r="A40" s="264">
        <v>53</v>
      </c>
      <c r="B40" s="265">
        <v>50</v>
      </c>
      <c r="C40" s="266" t="s">
        <v>278</v>
      </c>
      <c r="D40" s="267" t="s">
        <v>279</v>
      </c>
      <c r="E40" s="268"/>
      <c r="F40" s="269">
        <v>0.08930555555555557</v>
      </c>
      <c r="G40" s="270">
        <f t="shared" si="4"/>
        <v>0.004224082658005656</v>
      </c>
      <c r="H40" s="271">
        <f t="shared" si="5"/>
        <v>9.86407465007776</v>
      </c>
      <c r="I40" s="272"/>
      <c r="J40" s="275">
        <f>J30*G40</f>
        <v>0.08911758387727432</v>
      </c>
    </row>
    <row r="41" spans="1:10" ht="19.5">
      <c r="A41" s="264">
        <v>54</v>
      </c>
      <c r="B41" s="265">
        <v>51</v>
      </c>
      <c r="C41" s="266" t="s">
        <v>280</v>
      </c>
      <c r="D41" s="267" t="s">
        <v>281</v>
      </c>
      <c r="E41" s="268"/>
      <c r="F41" s="269">
        <v>0.08930555555555557</v>
      </c>
      <c r="G41" s="270">
        <f t="shared" si="4"/>
        <v>0.004224082658005656</v>
      </c>
      <c r="H41" s="271">
        <f t="shared" si="5"/>
        <v>9.86407465007776</v>
      </c>
      <c r="I41" s="273"/>
      <c r="J41" s="275">
        <f>J30*G41</f>
        <v>0.08911758387727432</v>
      </c>
    </row>
    <row r="42" spans="1:10" ht="19.5">
      <c r="A42" s="264">
        <v>55</v>
      </c>
      <c r="B42" s="265">
        <v>52</v>
      </c>
      <c r="C42" s="266" t="s">
        <v>282</v>
      </c>
      <c r="D42" s="267" t="s">
        <v>283</v>
      </c>
      <c r="E42" s="268"/>
      <c r="F42" s="269">
        <v>0.09015046296296296</v>
      </c>
      <c r="G42" s="270">
        <f t="shared" si="4"/>
        <v>0.004264046114982639</v>
      </c>
      <c r="H42" s="271">
        <f t="shared" si="5"/>
        <v>9.77162665297214</v>
      </c>
      <c r="I42" s="272"/>
      <c r="J42" s="275">
        <f>J30*G42</f>
        <v>0.08996071291084623</v>
      </c>
    </row>
    <row r="43" spans="1:9" ht="19.5">
      <c r="A43" s="329" t="s">
        <v>284</v>
      </c>
      <c r="B43" s="330"/>
      <c r="C43" s="330"/>
      <c r="D43" s="267"/>
      <c r="E43" s="268"/>
      <c r="F43" s="275"/>
      <c r="G43" s="270"/>
      <c r="H43" s="271"/>
      <c r="I43" s="273"/>
    </row>
    <row r="44" spans="1:9" ht="20.25">
      <c r="A44" s="278"/>
      <c r="B44" s="278"/>
      <c r="C44" s="278"/>
      <c r="D44" s="267"/>
      <c r="E44" s="268"/>
      <c r="F44" s="275"/>
      <c r="G44" s="270"/>
      <c r="H44" s="279"/>
      <c r="I44" s="273"/>
    </row>
    <row r="45" spans="1:10" ht="19.5">
      <c r="A45" s="264"/>
      <c r="B45" s="280"/>
      <c r="C45" s="281"/>
      <c r="D45" s="252"/>
      <c r="E45" s="268"/>
      <c r="F45" s="275"/>
      <c r="G45" s="270"/>
      <c r="H45" s="279"/>
      <c r="I45" s="273"/>
      <c r="J45" s="276" t="s">
        <v>285</v>
      </c>
    </row>
    <row r="46" spans="1:10" ht="19.5">
      <c r="A46" s="335" t="s">
        <v>33</v>
      </c>
      <c r="B46" s="323"/>
      <c r="C46" s="323"/>
      <c r="D46" s="323"/>
      <c r="E46" s="252"/>
      <c r="F46" s="253" t="s">
        <v>237</v>
      </c>
      <c r="G46" s="253" t="s">
        <v>238</v>
      </c>
      <c r="H46" s="254">
        <v>10.615</v>
      </c>
      <c r="I46" s="255"/>
      <c r="J46" s="254" t="s">
        <v>286</v>
      </c>
    </row>
    <row r="47" spans="1:10" ht="19.5">
      <c r="A47" s="256" t="s">
        <v>239</v>
      </c>
      <c r="B47" s="257" t="s">
        <v>240</v>
      </c>
      <c r="C47" s="258" t="s">
        <v>241</v>
      </c>
      <c r="D47" s="259" t="s">
        <v>3</v>
      </c>
      <c r="E47" s="260"/>
      <c r="F47" s="261" t="s">
        <v>4</v>
      </c>
      <c r="G47" s="259" t="s">
        <v>242</v>
      </c>
      <c r="H47" s="262" t="s">
        <v>243</v>
      </c>
      <c r="I47" s="255"/>
      <c r="J47" s="263"/>
    </row>
    <row r="48" spans="1:10" ht="19.5">
      <c r="A48" s="264">
        <v>3</v>
      </c>
      <c r="B48" s="265">
        <v>53</v>
      </c>
      <c r="C48" s="266" t="s">
        <v>40</v>
      </c>
      <c r="D48" s="267" t="s">
        <v>24</v>
      </c>
      <c r="E48" s="268"/>
      <c r="F48" s="269">
        <v>0.02854166666666667</v>
      </c>
      <c r="G48" s="270">
        <f>F48/$H$46</f>
        <v>0.0026888051499450467</v>
      </c>
      <c r="H48" s="271">
        <f>($H$46/F48)/24</f>
        <v>15.496350364963503</v>
      </c>
      <c r="I48" s="272" t="s">
        <v>287</v>
      </c>
      <c r="J48" s="275">
        <f>G48*10</f>
        <v>0.026888051499450467</v>
      </c>
    </row>
    <row r="49" spans="1:10" ht="19.5">
      <c r="A49" s="264">
        <v>6</v>
      </c>
      <c r="B49" s="265">
        <v>54</v>
      </c>
      <c r="C49" s="266" t="s">
        <v>288</v>
      </c>
      <c r="D49" s="267" t="s">
        <v>289</v>
      </c>
      <c r="E49" s="268"/>
      <c r="F49" s="269">
        <v>0.031435185185185184</v>
      </c>
      <c r="G49" s="270">
        <f aca="true" t="shared" si="6" ref="G49:G69">F49/$H$46</f>
        <v>0.0029613928577659145</v>
      </c>
      <c r="H49" s="271">
        <f aca="true" t="shared" si="7" ref="H49:H69">($H$46/F49)/24</f>
        <v>14.0699558173785</v>
      </c>
      <c r="I49" s="273"/>
      <c r="J49" s="275">
        <f aca="true" t="shared" si="8" ref="J49:J69">G49*10</f>
        <v>0.029613928577659144</v>
      </c>
    </row>
    <row r="50" spans="1:10" ht="19.5">
      <c r="A50" s="264">
        <v>7</v>
      </c>
      <c r="B50" s="265">
        <v>55</v>
      </c>
      <c r="C50" s="266" t="s">
        <v>290</v>
      </c>
      <c r="D50" s="267" t="s">
        <v>291</v>
      </c>
      <c r="E50" s="268"/>
      <c r="F50" s="269">
        <v>0.03167824074074074</v>
      </c>
      <c r="G50" s="270">
        <f t="shared" si="6"/>
        <v>0.002984290225222868</v>
      </c>
      <c r="H50" s="271">
        <f t="shared" si="7"/>
        <v>13.962002192181219</v>
      </c>
      <c r="I50" s="273"/>
      <c r="J50" s="275">
        <f t="shared" si="8"/>
        <v>0.02984290225222868</v>
      </c>
    </row>
    <row r="51" spans="1:10" ht="19.5">
      <c r="A51" s="264">
        <v>8</v>
      </c>
      <c r="B51" s="265">
        <v>56</v>
      </c>
      <c r="C51" s="266" t="s">
        <v>292</v>
      </c>
      <c r="D51" s="267" t="s">
        <v>293</v>
      </c>
      <c r="E51" s="268"/>
      <c r="F51" s="269">
        <v>0.03185185185185185</v>
      </c>
      <c r="G51" s="270">
        <f t="shared" si="6"/>
        <v>0.00300064548769212</v>
      </c>
      <c r="H51" s="271">
        <f t="shared" si="7"/>
        <v>13.885901162790697</v>
      </c>
      <c r="I51" s="272" t="s">
        <v>272</v>
      </c>
      <c r="J51" s="275">
        <f t="shared" si="8"/>
        <v>0.030006454876921197</v>
      </c>
    </row>
    <row r="52" spans="1:10" ht="19.5">
      <c r="A52" s="264">
        <v>12</v>
      </c>
      <c r="B52" s="265">
        <v>57</v>
      </c>
      <c r="C52" s="266" t="s">
        <v>35</v>
      </c>
      <c r="D52" s="267" t="s">
        <v>8</v>
      </c>
      <c r="E52" s="268"/>
      <c r="F52" s="269">
        <v>0.03259259259259259</v>
      </c>
      <c r="G52" s="270">
        <f t="shared" si="6"/>
        <v>0.003070427940894262</v>
      </c>
      <c r="H52" s="271">
        <f t="shared" si="7"/>
        <v>13.570312500000002</v>
      </c>
      <c r="I52" s="272" t="s">
        <v>294</v>
      </c>
      <c r="J52" s="275">
        <f t="shared" si="8"/>
        <v>0.03070427940894262</v>
      </c>
    </row>
    <row r="53" spans="1:10" ht="19.5">
      <c r="A53" s="264">
        <v>13</v>
      </c>
      <c r="B53" s="265">
        <v>58</v>
      </c>
      <c r="C53" s="266" t="s">
        <v>172</v>
      </c>
      <c r="D53" s="267" t="s">
        <v>173</v>
      </c>
      <c r="E53" s="268"/>
      <c r="F53" s="269">
        <v>0.032673611111111105</v>
      </c>
      <c r="G53" s="270">
        <f t="shared" si="6"/>
        <v>0.0030780603967132457</v>
      </c>
      <c r="H53" s="271">
        <f t="shared" si="7"/>
        <v>13.536663124335817</v>
      </c>
      <c r="I53" s="272" t="s">
        <v>295</v>
      </c>
      <c r="J53" s="275">
        <f t="shared" si="8"/>
        <v>0.030780603967132458</v>
      </c>
    </row>
    <row r="54" spans="1:10" ht="19.5">
      <c r="A54" s="264">
        <v>15</v>
      </c>
      <c r="B54" s="265">
        <v>59</v>
      </c>
      <c r="C54" s="266" t="s">
        <v>34</v>
      </c>
      <c r="D54" s="267" t="s">
        <v>296</v>
      </c>
      <c r="E54" s="268"/>
      <c r="F54" s="269">
        <v>0.033240740740740744</v>
      </c>
      <c r="G54" s="270">
        <f t="shared" si="6"/>
        <v>0.003131487587446137</v>
      </c>
      <c r="H54" s="271">
        <f t="shared" si="7"/>
        <v>13.305710306406683</v>
      </c>
      <c r="I54" s="273"/>
      <c r="J54" s="275">
        <f t="shared" si="8"/>
        <v>0.03131487587446137</v>
      </c>
    </row>
    <row r="55" spans="1:10" ht="19.5">
      <c r="A55" s="264">
        <v>28</v>
      </c>
      <c r="B55" s="265">
        <v>60</v>
      </c>
      <c r="C55" s="266" t="s">
        <v>110</v>
      </c>
      <c r="D55" s="267" t="s">
        <v>195</v>
      </c>
      <c r="E55" s="268"/>
      <c r="F55" s="269">
        <v>0.03916666666666666</v>
      </c>
      <c r="G55" s="270">
        <f t="shared" si="6"/>
        <v>0.0036897472130632747</v>
      </c>
      <c r="H55" s="271">
        <f t="shared" si="7"/>
        <v>11.292553191489363</v>
      </c>
      <c r="I55" s="273"/>
      <c r="J55" s="275">
        <f t="shared" si="8"/>
        <v>0.03689747213063275</v>
      </c>
    </row>
    <row r="56" spans="1:10" ht="19.5">
      <c r="A56" s="264">
        <v>29</v>
      </c>
      <c r="B56" s="265">
        <v>61</v>
      </c>
      <c r="C56" s="266" t="s">
        <v>191</v>
      </c>
      <c r="D56" s="267" t="s">
        <v>192</v>
      </c>
      <c r="E56" s="268"/>
      <c r="F56" s="269">
        <v>0.03917824074074074</v>
      </c>
      <c r="G56" s="270">
        <f t="shared" si="6"/>
        <v>0.003690837563894559</v>
      </c>
      <c r="H56" s="271">
        <f t="shared" si="7"/>
        <v>11.289217134416544</v>
      </c>
      <c r="I56" s="273"/>
      <c r="J56" s="275">
        <f t="shared" si="8"/>
        <v>0.03690837563894559</v>
      </c>
    </row>
    <row r="57" spans="1:10" ht="19.5">
      <c r="A57" s="264">
        <v>40</v>
      </c>
      <c r="B57" s="265">
        <v>62</v>
      </c>
      <c r="C57" s="266" t="s">
        <v>13</v>
      </c>
      <c r="D57" s="267" t="s">
        <v>297</v>
      </c>
      <c r="E57" s="268"/>
      <c r="F57" s="269">
        <v>0.04361111111111111</v>
      </c>
      <c r="G57" s="270">
        <f t="shared" si="6"/>
        <v>0.004108441932276129</v>
      </c>
      <c r="H57" s="271">
        <f t="shared" si="7"/>
        <v>10.14171974522293</v>
      </c>
      <c r="I57" s="273"/>
      <c r="J57" s="275">
        <f t="shared" si="8"/>
        <v>0.04108441932276129</v>
      </c>
    </row>
    <row r="58" spans="1:10" ht="19.5">
      <c r="A58" s="264">
        <v>41</v>
      </c>
      <c r="B58" s="265">
        <v>63</v>
      </c>
      <c r="C58" s="266" t="s">
        <v>298</v>
      </c>
      <c r="D58" s="267" t="s">
        <v>299</v>
      </c>
      <c r="E58" s="268"/>
      <c r="F58" s="269">
        <v>0.0436574074074074</v>
      </c>
      <c r="G58" s="270">
        <f>F58/$H$46</f>
        <v>0.004112803335601263</v>
      </c>
      <c r="H58" s="271">
        <f t="shared" si="7"/>
        <v>10.130965005302228</v>
      </c>
      <c r="I58" s="273"/>
      <c r="J58" s="275">
        <f t="shared" si="8"/>
        <v>0.04112803335601263</v>
      </c>
    </row>
    <row r="59" spans="1:10" ht="19.5">
      <c r="A59" s="264">
        <v>49</v>
      </c>
      <c r="B59" s="265">
        <v>64</v>
      </c>
      <c r="C59" s="266" t="s">
        <v>300</v>
      </c>
      <c r="D59" s="267" t="s">
        <v>301</v>
      </c>
      <c r="E59" s="268"/>
      <c r="F59" s="269">
        <v>0.044652777777777784</v>
      </c>
      <c r="G59" s="270">
        <f t="shared" si="6"/>
        <v>0.004206573507091642</v>
      </c>
      <c r="H59" s="271">
        <f t="shared" si="7"/>
        <v>9.905132192846033</v>
      </c>
      <c r="I59" s="273"/>
      <c r="J59" s="275">
        <f t="shared" si="8"/>
        <v>0.04206573507091642</v>
      </c>
    </row>
    <row r="60" spans="1:10" ht="19.5">
      <c r="A60" s="264">
        <v>51</v>
      </c>
      <c r="B60" s="265">
        <v>65</v>
      </c>
      <c r="C60" s="266" t="s">
        <v>193</v>
      </c>
      <c r="D60" s="267" t="s">
        <v>95</v>
      </c>
      <c r="E60" s="268"/>
      <c r="F60" s="269">
        <v>0.04608796296296296</v>
      </c>
      <c r="G60" s="270">
        <f t="shared" si="6"/>
        <v>0.004341777010170793</v>
      </c>
      <c r="H60" s="271">
        <f t="shared" si="7"/>
        <v>9.596685082872929</v>
      </c>
      <c r="I60" s="273"/>
      <c r="J60" s="275">
        <f t="shared" si="8"/>
        <v>0.04341777010170793</v>
      </c>
    </row>
    <row r="61" spans="1:10" ht="19.5">
      <c r="A61" s="264">
        <v>52</v>
      </c>
      <c r="B61" s="265">
        <v>66</v>
      </c>
      <c r="C61" s="266" t="s">
        <v>302</v>
      </c>
      <c r="D61" s="267" t="s">
        <v>76</v>
      </c>
      <c r="E61" s="268"/>
      <c r="F61" s="269">
        <v>0.04608796296296296</v>
      </c>
      <c r="G61" s="270">
        <f t="shared" si="6"/>
        <v>0.004341777010170793</v>
      </c>
      <c r="H61" s="271">
        <f t="shared" si="7"/>
        <v>9.596685082872929</v>
      </c>
      <c r="I61" s="273"/>
      <c r="J61" s="275">
        <f t="shared" si="8"/>
        <v>0.04341777010170793</v>
      </c>
    </row>
    <row r="62" spans="1:10" ht="19.5">
      <c r="A62" s="264">
        <v>55</v>
      </c>
      <c r="B62" s="265">
        <v>67</v>
      </c>
      <c r="C62" s="266" t="s">
        <v>115</v>
      </c>
      <c r="D62" s="267" t="s">
        <v>116</v>
      </c>
      <c r="E62" s="268"/>
      <c r="F62" s="269">
        <v>0.046921296296296294</v>
      </c>
      <c r="G62" s="270">
        <f t="shared" si="6"/>
        <v>0.004420282270023203</v>
      </c>
      <c r="H62" s="271">
        <f t="shared" si="7"/>
        <v>9.426245683275777</v>
      </c>
      <c r="I62" s="273"/>
      <c r="J62" s="275">
        <f t="shared" si="8"/>
        <v>0.04420282270023203</v>
      </c>
    </row>
    <row r="63" spans="1:10" ht="19.5">
      <c r="A63" s="264">
        <v>59</v>
      </c>
      <c r="B63" s="265">
        <v>68</v>
      </c>
      <c r="C63" s="266" t="s">
        <v>16</v>
      </c>
      <c r="D63" s="267" t="s">
        <v>303</v>
      </c>
      <c r="E63" s="268"/>
      <c r="F63" s="269">
        <v>0.05328703703703704</v>
      </c>
      <c r="G63" s="270">
        <f t="shared" si="6"/>
        <v>0.0050199752272291134</v>
      </c>
      <c r="H63" s="271">
        <f t="shared" si="7"/>
        <v>8.300173761946132</v>
      </c>
      <c r="I63" s="273"/>
      <c r="J63" s="275">
        <f t="shared" si="8"/>
        <v>0.050199752272291134</v>
      </c>
    </row>
    <row r="64" spans="1:10" ht="19.5">
      <c r="A64" s="264">
        <v>60</v>
      </c>
      <c r="B64" s="265">
        <v>69</v>
      </c>
      <c r="C64" s="266" t="s">
        <v>250</v>
      </c>
      <c r="D64" s="267" t="s">
        <v>304</v>
      </c>
      <c r="E64" s="268"/>
      <c r="F64" s="269">
        <v>0.05328703703703704</v>
      </c>
      <c r="G64" s="270">
        <f t="shared" si="6"/>
        <v>0.0050199752272291134</v>
      </c>
      <c r="H64" s="271">
        <f t="shared" si="7"/>
        <v>8.300173761946132</v>
      </c>
      <c r="I64" s="273"/>
      <c r="J64" s="275">
        <f t="shared" si="8"/>
        <v>0.050199752272291134</v>
      </c>
    </row>
    <row r="65" spans="1:10" ht="19.5">
      <c r="A65" s="264">
        <v>61</v>
      </c>
      <c r="B65" s="265">
        <v>70</v>
      </c>
      <c r="C65" s="266" t="s">
        <v>305</v>
      </c>
      <c r="D65" s="267" t="s">
        <v>190</v>
      </c>
      <c r="E65" s="268"/>
      <c r="F65" s="269">
        <v>0.053298611111111116</v>
      </c>
      <c r="G65" s="270">
        <f t="shared" si="6"/>
        <v>0.005021065578060397</v>
      </c>
      <c r="H65" s="271">
        <f t="shared" si="7"/>
        <v>8.298371335504886</v>
      </c>
      <c r="I65" s="273"/>
      <c r="J65" s="275">
        <f t="shared" si="8"/>
        <v>0.05021065578060397</v>
      </c>
    </row>
    <row r="66" spans="1:10" ht="19.5">
      <c r="A66" s="264">
        <v>62</v>
      </c>
      <c r="B66" s="265">
        <v>71</v>
      </c>
      <c r="C66" s="266" t="s">
        <v>306</v>
      </c>
      <c r="D66" s="267" t="s">
        <v>307</v>
      </c>
      <c r="E66" s="268"/>
      <c r="F66" s="269">
        <v>0.0565162037037037</v>
      </c>
      <c r="G66" s="270">
        <f t="shared" si="6"/>
        <v>0.005324183109157202</v>
      </c>
      <c r="H66" s="271">
        <f t="shared" si="7"/>
        <v>7.825926684415319</v>
      </c>
      <c r="I66" s="273"/>
      <c r="J66" s="275">
        <f t="shared" si="8"/>
        <v>0.05324183109157202</v>
      </c>
    </row>
    <row r="67" spans="1:10" ht="19.5">
      <c r="A67" s="264">
        <v>63</v>
      </c>
      <c r="B67" s="265">
        <v>72</v>
      </c>
      <c r="C67" s="266" t="s">
        <v>202</v>
      </c>
      <c r="D67" s="267" t="s">
        <v>308</v>
      </c>
      <c r="E67" s="268"/>
      <c r="F67" s="269">
        <v>0.0565162037037037</v>
      </c>
      <c r="G67" s="270">
        <f t="shared" si="6"/>
        <v>0.005324183109157202</v>
      </c>
      <c r="H67" s="271">
        <f t="shared" si="7"/>
        <v>7.825926684415319</v>
      </c>
      <c r="I67" s="273"/>
      <c r="J67" s="275">
        <f t="shared" si="8"/>
        <v>0.05324183109157202</v>
      </c>
    </row>
    <row r="68" spans="1:10" ht="19.5">
      <c r="A68" s="264">
        <v>64</v>
      </c>
      <c r="B68" s="265">
        <v>73</v>
      </c>
      <c r="C68" s="266" t="s">
        <v>91</v>
      </c>
      <c r="D68" s="267" t="s">
        <v>309</v>
      </c>
      <c r="E68" s="268"/>
      <c r="F68" s="269">
        <v>0.056539351851851855</v>
      </c>
      <c r="G68" s="270">
        <f t="shared" si="6"/>
        <v>0.00532636381081977</v>
      </c>
      <c r="H68" s="271">
        <f t="shared" si="7"/>
        <v>7.82272262026612</v>
      </c>
      <c r="I68" s="273"/>
      <c r="J68" s="275">
        <f t="shared" si="8"/>
        <v>0.053263638108197696</v>
      </c>
    </row>
    <row r="69" spans="1:10" ht="19.5">
      <c r="A69" s="264">
        <v>65</v>
      </c>
      <c r="B69" s="265">
        <v>74</v>
      </c>
      <c r="C69" s="266" t="s">
        <v>175</v>
      </c>
      <c r="D69" s="267" t="s">
        <v>310</v>
      </c>
      <c r="E69" s="268"/>
      <c r="F69" s="269">
        <v>0.0565625</v>
      </c>
      <c r="G69" s="270">
        <f t="shared" si="6"/>
        <v>0.005328544512482336</v>
      </c>
      <c r="H69" s="271">
        <f t="shared" si="7"/>
        <v>7.8195211786372</v>
      </c>
      <c r="I69" s="273"/>
      <c r="J69" s="275">
        <f t="shared" si="8"/>
        <v>0.05328544512482336</v>
      </c>
    </row>
    <row r="70" spans="1:9" ht="19.5">
      <c r="A70" s="329" t="s">
        <v>311</v>
      </c>
      <c r="B70" s="330"/>
      <c r="C70" s="330"/>
      <c r="D70" s="267"/>
      <c r="E70" s="268"/>
      <c r="F70" s="275"/>
      <c r="G70" s="270"/>
      <c r="H70" s="279"/>
      <c r="I70" s="273"/>
    </row>
    <row r="71" spans="1:9" ht="14.25">
      <c r="A71" s="282"/>
      <c r="B71" s="283"/>
      <c r="C71" s="284"/>
      <c r="D71" s="51"/>
      <c r="E71" s="51"/>
      <c r="F71" s="51"/>
      <c r="G71" s="285"/>
      <c r="H71" s="252"/>
      <c r="I71" s="286"/>
    </row>
    <row r="72" spans="1:9" ht="15.75" thickBot="1">
      <c r="A72" s="331" t="s">
        <v>312</v>
      </c>
      <c r="B72" s="332"/>
      <c r="C72" s="332"/>
      <c r="D72" s="332"/>
      <c r="E72" s="332"/>
      <c r="F72" s="332"/>
      <c r="G72" s="332"/>
      <c r="H72" s="332"/>
      <c r="I72" s="333"/>
    </row>
  </sheetData>
  <mergeCells count="18">
    <mergeCell ref="A1:I1"/>
    <mergeCell ref="A2:I2"/>
    <mergeCell ref="A4:D4"/>
    <mergeCell ref="A19:C19"/>
    <mergeCell ref="A20:D20"/>
    <mergeCell ref="C22:D22"/>
    <mergeCell ref="C23:D23"/>
    <mergeCell ref="C24:D24"/>
    <mergeCell ref="C25:D25"/>
    <mergeCell ref="C26:D26"/>
    <mergeCell ref="C27:D27"/>
    <mergeCell ref="A46:D46"/>
    <mergeCell ref="A70:C70"/>
    <mergeCell ref="A72:I72"/>
    <mergeCell ref="C28:D28"/>
    <mergeCell ref="A29:C29"/>
    <mergeCell ref="A30:D30"/>
    <mergeCell ref="A43:C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¨Peeters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Peeters</cp:lastModifiedBy>
  <cp:lastPrinted>2010-10-26T09:38:36Z</cp:lastPrinted>
  <dcterms:created xsi:type="dcterms:W3CDTF">2003-09-30T13:21:41Z</dcterms:created>
  <dcterms:modified xsi:type="dcterms:W3CDTF">2010-11-13T15:12:25Z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